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E:\Shruti\July 25\Old\"/>
    </mc:Choice>
  </mc:AlternateContent>
  <bookViews>
    <workbookView xWindow="0" yWindow="0" windowWidth="11445" windowHeight="7440"/>
  </bookViews>
  <sheets>
    <sheet name="Report" sheetId="3" r:id="rId1"/>
  </sheets>
  <definedNames>
    <definedName name="_xlnm.Print_Area" localSheetId="0">Report!$A$1:$I$257</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4" i="3" l="1"/>
  <c r="C58" i="3" l="1"/>
  <c r="C57" i="3"/>
  <c r="M63" i="3"/>
  <c r="K61" i="3"/>
  <c r="K60" i="3"/>
  <c r="K59" i="3"/>
  <c r="C59" i="3" l="1"/>
  <c r="E65" i="3"/>
  <c r="E61" i="3"/>
  <c r="E57" i="3"/>
  <c r="K56" i="3"/>
  <c r="K57" i="3" s="1"/>
  <c r="K62" i="3" s="1"/>
  <c r="E60" i="3"/>
  <c r="K53" i="3"/>
  <c r="E64" i="3"/>
  <c r="E56" i="3"/>
  <c r="K55" i="3"/>
  <c r="C54" i="3" s="1"/>
  <c r="E63" i="3"/>
  <c r="E59" i="3"/>
  <c r="K54" i="3"/>
  <c r="E62" i="3"/>
  <c r="E58" i="3"/>
  <c r="K63" i="3" l="1"/>
  <c r="C55" i="3" s="1"/>
  <c r="E55" i="3" s="1"/>
  <c r="K58" i="3"/>
  <c r="E54" i="3"/>
  <c r="F54" i="3" l="1"/>
  <c r="J51" i="3" s="1"/>
  <c r="H54" i="3" s="1"/>
  <c r="F157" i="3"/>
  <c r="I157" i="3" s="1"/>
  <c r="F156" i="3"/>
  <c r="I156" i="3" s="1"/>
  <c r="F155" i="3"/>
  <c r="I155" i="3" s="1"/>
  <c r="F154" i="3"/>
  <c r="I154" i="3" s="1"/>
  <c r="F153" i="3"/>
  <c r="I153" i="3" s="1"/>
  <c r="F152" i="3"/>
  <c r="I152" i="3" s="1"/>
  <c r="F151" i="3"/>
  <c r="I151" i="3" s="1"/>
  <c r="F150" i="3"/>
  <c r="I150" i="3" s="1"/>
  <c r="F149" i="3"/>
  <c r="I149" i="3" s="1"/>
  <c r="F148" i="3"/>
  <c r="I148" i="3" s="1"/>
  <c r="F147" i="3"/>
  <c r="I147" i="3" s="1"/>
  <c r="F146" i="3"/>
  <c r="I146" i="3" s="1"/>
  <c r="F145" i="3"/>
  <c r="I145" i="3" s="1"/>
  <c r="F143" i="3"/>
  <c r="I143" i="3" s="1"/>
  <c r="F142" i="3"/>
  <c r="I142" i="3" s="1"/>
  <c r="F141" i="3"/>
  <c r="I141" i="3" s="1"/>
  <c r="F140" i="3"/>
  <c r="I140" i="3" s="1"/>
  <c r="F139" i="3"/>
  <c r="I139" i="3" s="1"/>
  <c r="A139" i="3"/>
  <c r="F137" i="3"/>
  <c r="I137" i="3" s="1"/>
  <c r="F136" i="3"/>
  <c r="I136" i="3" s="1"/>
  <c r="F135" i="3"/>
  <c r="I135" i="3" s="1"/>
  <c r="F134" i="3"/>
  <c r="I134" i="3" s="1"/>
  <c r="F133" i="3"/>
  <c r="I133" i="3" s="1"/>
  <c r="F132" i="3"/>
  <c r="I132" i="3" s="1"/>
  <c r="F131" i="3"/>
  <c r="I131" i="3" s="1"/>
  <c r="F130" i="3"/>
  <c r="I130" i="3" s="1"/>
  <c r="F129" i="3"/>
  <c r="I129" i="3" s="1"/>
  <c r="F128" i="3"/>
  <c r="I128" i="3" s="1"/>
  <c r="F127" i="3"/>
  <c r="I127" i="3" s="1"/>
  <c r="F126" i="3"/>
  <c r="I126" i="3" s="1"/>
  <c r="F125" i="3"/>
  <c r="I125" i="3" s="1"/>
  <c r="F123" i="3"/>
  <c r="I123" i="3" s="1"/>
  <c r="F122" i="3"/>
  <c r="I122" i="3" s="1"/>
  <c r="F121" i="3"/>
  <c r="I121" i="3" s="1"/>
  <c r="F120" i="3"/>
  <c r="I120" i="3" s="1"/>
  <c r="F119" i="3"/>
  <c r="I119" i="3" s="1"/>
  <c r="A119" i="3"/>
  <c r="F100" i="3"/>
  <c r="F101" i="3"/>
  <c r="F102" i="3"/>
  <c r="F103" i="3"/>
  <c r="F104" i="3"/>
  <c r="F105" i="3"/>
  <c r="F106" i="3"/>
  <c r="F107" i="3"/>
  <c r="F108" i="3"/>
  <c r="F109" i="3"/>
  <c r="I109" i="3" s="1"/>
  <c r="F110" i="3"/>
  <c r="I110" i="3" s="1"/>
  <c r="F111" i="3"/>
  <c r="I111" i="3" s="1"/>
  <c r="F112" i="3"/>
  <c r="I112" i="3" s="1"/>
  <c r="F113" i="3"/>
  <c r="I113" i="3" s="1"/>
  <c r="F114" i="3"/>
  <c r="I114" i="3" s="1"/>
  <c r="F115" i="3"/>
  <c r="I115" i="3" s="1"/>
  <c r="F116" i="3"/>
  <c r="I116" i="3" s="1"/>
  <c r="F117" i="3"/>
  <c r="I117" i="3" s="1"/>
  <c r="F99" i="3"/>
  <c r="F97" i="3"/>
  <c r="F92" i="3"/>
  <c r="I92" i="3" s="1"/>
  <c r="F93" i="3"/>
  <c r="F94" i="3"/>
  <c r="F95" i="3"/>
  <c r="F96" i="3"/>
  <c r="F91" i="3"/>
  <c r="W119" i="3"/>
  <c r="V119" i="3"/>
  <c r="W139" i="3"/>
  <c r="V139" i="3"/>
  <c r="F84" i="3" l="1"/>
  <c r="I91" i="3"/>
  <c r="H84" i="3"/>
  <c r="U139" i="3"/>
  <c r="V140" i="3"/>
  <c r="W140" i="3"/>
  <c r="W141" i="3" s="1"/>
  <c r="W142" i="3" s="1"/>
  <c r="W143" i="3" s="1"/>
  <c r="W144" i="3" s="1"/>
  <c r="W145" i="3" s="1"/>
  <c r="W146" i="3" s="1"/>
  <c r="W147" i="3" s="1"/>
  <c r="W148" i="3" s="1"/>
  <c r="W149" i="3" s="1"/>
  <c r="W150" i="3" s="1"/>
  <c r="W151" i="3" s="1"/>
  <c r="W152" i="3" s="1"/>
  <c r="W153" i="3" s="1"/>
  <c r="W154" i="3" s="1"/>
  <c r="W155" i="3" s="1"/>
  <c r="W156" i="3" s="1"/>
  <c r="W157" i="3" s="1"/>
  <c r="U119" i="3"/>
  <c r="V120" i="3"/>
  <c r="W120" i="3"/>
  <c r="W121" i="3" s="1"/>
  <c r="W122" i="3" s="1"/>
  <c r="W123" i="3" s="1"/>
  <c r="W124" i="3" s="1"/>
  <c r="W125" i="3" s="1"/>
  <c r="W126" i="3" s="1"/>
  <c r="W127" i="3" s="1"/>
  <c r="W128" i="3" s="1"/>
  <c r="W129" i="3" s="1"/>
  <c r="W130" i="3" s="1"/>
  <c r="W131" i="3" s="1"/>
  <c r="W132" i="3" s="1"/>
  <c r="W133" i="3" s="1"/>
  <c r="W134" i="3" s="1"/>
  <c r="W135" i="3" s="1"/>
  <c r="W136" i="3" s="1"/>
  <c r="W137" i="3" s="1"/>
  <c r="U140" i="3" l="1"/>
  <c r="V141" i="3"/>
  <c r="U120" i="3"/>
  <c r="V121" i="3"/>
  <c r="U141" i="3" l="1"/>
  <c r="V142" i="3"/>
  <c r="U121" i="3"/>
  <c r="V122" i="3"/>
  <c r="U142" i="3" l="1"/>
  <c r="V143" i="3"/>
  <c r="U122" i="3"/>
  <c r="V123" i="3"/>
  <c r="U143" i="3" l="1"/>
  <c r="V144" i="3"/>
  <c r="U123" i="3"/>
  <c r="V124" i="3"/>
  <c r="V145" i="3" l="1"/>
  <c r="U144" i="3"/>
  <c r="U124" i="3"/>
  <c r="V125" i="3"/>
  <c r="U145" i="3" l="1"/>
  <c r="V146" i="3"/>
  <c r="U125" i="3"/>
  <c r="V126" i="3"/>
  <c r="V147" i="3" l="1"/>
  <c r="U146" i="3"/>
  <c r="U126" i="3"/>
  <c r="V127" i="3"/>
  <c r="V148" i="3" l="1"/>
  <c r="U147" i="3"/>
  <c r="U127" i="3"/>
  <c r="V128" i="3"/>
  <c r="H80" i="3"/>
  <c r="H81" i="3" s="1"/>
  <c r="H79" i="3"/>
  <c r="H78" i="3"/>
  <c r="H77" i="3"/>
  <c r="V149" i="3" l="1"/>
  <c r="U148" i="3"/>
  <c r="U128" i="3"/>
  <c r="V129" i="3"/>
  <c r="H47" i="3"/>
  <c r="U149" i="3" l="1"/>
  <c r="V150" i="3"/>
  <c r="U129" i="3"/>
  <c r="V130" i="3"/>
  <c r="V151" i="3" l="1"/>
  <c r="U150" i="3"/>
  <c r="U130" i="3"/>
  <c r="V131" i="3"/>
  <c r="U151" i="3" l="1"/>
  <c r="V152" i="3"/>
  <c r="U131" i="3"/>
  <c r="V132" i="3"/>
  <c r="V153" i="3" l="1"/>
  <c r="U152" i="3"/>
  <c r="U132" i="3"/>
  <c r="V133" i="3"/>
  <c r="U153" i="3" l="1"/>
  <c r="V154" i="3"/>
  <c r="U133" i="3"/>
  <c r="V134" i="3"/>
  <c r="I4" i="3"/>
  <c r="V155" i="3" l="1"/>
  <c r="U154" i="3"/>
  <c r="U134" i="3"/>
  <c r="V135" i="3"/>
  <c r="A99" i="3"/>
  <c r="A91" i="3"/>
  <c r="C92" i="3"/>
  <c r="C93" i="3" s="1"/>
  <c r="C94" i="3" s="1"/>
  <c r="U155" i="3" l="1"/>
  <c r="V156" i="3"/>
  <c r="U135" i="3"/>
  <c r="V136" i="3"/>
  <c r="V157" i="3" l="1"/>
  <c r="U157" i="3" s="1"/>
  <c r="U156" i="3"/>
  <c r="U136" i="3"/>
  <c r="V137" i="3"/>
  <c r="U137" i="3" s="1"/>
  <c r="E162" i="3"/>
  <c r="E161" i="3"/>
  <c r="I108" i="3" l="1"/>
  <c r="I107" i="3"/>
  <c r="I106" i="3"/>
  <c r="I105" i="3"/>
  <c r="I104" i="3"/>
  <c r="I103" i="3"/>
  <c r="I102" i="3"/>
  <c r="I101" i="3"/>
  <c r="I100" i="3"/>
  <c r="I99" i="3"/>
  <c r="I93" i="3"/>
  <c r="I94" i="3"/>
  <c r="I95" i="3"/>
  <c r="I96" i="3"/>
  <c r="I97" i="3"/>
  <c r="V99" i="3"/>
  <c r="W99" i="3"/>
  <c r="I84" i="3" l="1"/>
  <c r="W100" i="3"/>
  <c r="W101" i="3" s="1"/>
  <c r="W102" i="3" s="1"/>
  <c r="W103" i="3" s="1"/>
  <c r="W104" i="3" s="1"/>
  <c r="W105" i="3" s="1"/>
  <c r="W106" i="3" s="1"/>
  <c r="W107" i="3" s="1"/>
  <c r="W108" i="3" s="1"/>
  <c r="W109" i="3" s="1"/>
  <c r="W110" i="3" s="1"/>
  <c r="W111" i="3" s="1"/>
  <c r="W112" i="3" s="1"/>
  <c r="W113" i="3" s="1"/>
  <c r="W114" i="3" s="1"/>
  <c r="W115" i="3" s="1"/>
  <c r="W116" i="3" s="1"/>
  <c r="W117" i="3" s="1"/>
  <c r="V100" i="3"/>
  <c r="U99" i="3"/>
  <c r="V101" i="3" l="1"/>
  <c r="U100" i="3"/>
  <c r="V102" i="3" l="1"/>
  <c r="U101" i="3"/>
  <c r="V103" i="3" l="1"/>
  <c r="U102" i="3"/>
  <c r="V104" i="3" l="1"/>
  <c r="U103" i="3"/>
  <c r="V105" i="3" l="1"/>
  <c r="U104" i="3"/>
  <c r="V106" i="3" l="1"/>
  <c r="U105" i="3"/>
  <c r="V107" i="3" l="1"/>
  <c r="U106" i="3"/>
  <c r="V108" i="3" l="1"/>
  <c r="U107" i="3"/>
  <c r="U108" i="3" l="1"/>
  <c r="V109" i="3"/>
  <c r="U109" i="3" l="1"/>
  <c r="V110" i="3"/>
  <c r="E163" i="3"/>
  <c r="U110" i="3" l="1"/>
  <c r="V111" i="3"/>
  <c r="U111" i="3" l="1"/>
  <c r="V112" i="3"/>
  <c r="U112" i="3" l="1"/>
  <c r="V113" i="3"/>
  <c r="U113" i="3" l="1"/>
  <c r="V114" i="3"/>
  <c r="U114" i="3" l="1"/>
  <c r="V115" i="3"/>
  <c r="U115" i="3" l="1"/>
  <c r="V116" i="3"/>
  <c r="U116" i="3" l="1"/>
  <c r="V117" i="3"/>
  <c r="U117" i="3" s="1"/>
</calcChain>
</file>

<file path=xl/sharedStrings.xml><?xml version="1.0" encoding="utf-8"?>
<sst xmlns="http://schemas.openxmlformats.org/spreadsheetml/2006/main" count="429" uniqueCount="250">
  <si>
    <t>Boundaries</t>
  </si>
  <si>
    <t>North</t>
  </si>
  <si>
    <t>East</t>
  </si>
  <si>
    <t>West</t>
  </si>
  <si>
    <t>:</t>
  </si>
  <si>
    <t>As per Actual at site</t>
  </si>
  <si>
    <t>South</t>
  </si>
  <si>
    <t>As per Documents</t>
  </si>
  <si>
    <t>As per Site / Actual</t>
  </si>
  <si>
    <t>Authorized Signatory Name &amp; Signature</t>
  </si>
  <si>
    <t>Name of Valuation Agency</t>
  </si>
  <si>
    <t>Boundaries Matching</t>
  </si>
  <si>
    <t>If No, then reason thereon</t>
  </si>
  <si>
    <t>As per Legal Documents</t>
  </si>
  <si>
    <t>Date of Technical Initiation</t>
  </si>
  <si>
    <t>Class of Locality</t>
  </si>
  <si>
    <t>Type of Road</t>
  </si>
  <si>
    <t>Distance from Railway Station (Km)</t>
  </si>
  <si>
    <t>Distance from Bus stand (Km)</t>
  </si>
  <si>
    <t>Distance from the Main Market (Km)</t>
  </si>
  <si>
    <t>Property falls under Seismic Zone</t>
  </si>
  <si>
    <t>Property Falls under Flood Zone</t>
  </si>
  <si>
    <t>Zone/Locality/Surrounding/Civic Amenities</t>
  </si>
  <si>
    <t>Any risk of Demolition</t>
  </si>
  <si>
    <t>Property Falls in Cyclone Zone</t>
  </si>
  <si>
    <t>Electrification/Electric poles observed</t>
  </si>
  <si>
    <t>Latitude</t>
  </si>
  <si>
    <t>Longitude</t>
  </si>
  <si>
    <t>Valuer Certification/Disclaimer</t>
  </si>
  <si>
    <t>Extra Amenities available</t>
  </si>
  <si>
    <t>Infrastructure in the area</t>
  </si>
  <si>
    <t>Status of Holding</t>
  </si>
  <si>
    <t>Branch Name/ID</t>
  </si>
  <si>
    <t>Name of Engineer Visited the property</t>
  </si>
  <si>
    <t>Degree of Risk Associated</t>
  </si>
  <si>
    <t>Property Falls in CR Zone</t>
  </si>
  <si>
    <t>Date of Report Release</t>
  </si>
  <si>
    <t>Documents Provided by GHF</t>
  </si>
  <si>
    <t>Request from GHF Employee</t>
  </si>
  <si>
    <t>Name of the person met at site &amp; Contact No.</t>
  </si>
  <si>
    <t>NDMA Guidelines</t>
  </si>
  <si>
    <t>APF Report Format</t>
  </si>
  <si>
    <t>Project Name</t>
  </si>
  <si>
    <t>Data from APF Request Form</t>
  </si>
  <si>
    <t>As per ARF</t>
  </si>
  <si>
    <t>Builder Group Name</t>
  </si>
  <si>
    <t>Developer Name</t>
  </si>
  <si>
    <t>Developer Office Address</t>
  </si>
  <si>
    <t>General Details</t>
  </si>
  <si>
    <t>Name of Municipal Corporation/Authority</t>
  </si>
  <si>
    <t>RERA Registration No.</t>
  </si>
  <si>
    <t>RERA Registration Validity</t>
  </si>
  <si>
    <t>Project Launch Date</t>
  </si>
  <si>
    <t>Construction Start Date</t>
  </si>
  <si>
    <t>Proposed Date of Completion (As per RERA)</t>
  </si>
  <si>
    <t>Developer Bank Name (As per RERA)</t>
  </si>
  <si>
    <t>Project Type (Mixed, Residential, Comm.)</t>
  </si>
  <si>
    <t>FSI/FAR Permissible</t>
  </si>
  <si>
    <t>Total Number of Units Planned</t>
  </si>
  <si>
    <t>Total Number of Units Approved</t>
  </si>
  <si>
    <t>If Mixed, No. of Commercial Units</t>
  </si>
  <si>
    <t>Project Structure</t>
  </si>
  <si>
    <t>Building/Tower Name/No.</t>
  </si>
  <si>
    <t>Type (Sale/Rehab)</t>
  </si>
  <si>
    <t>No. of Floors Approved</t>
  </si>
  <si>
    <t>Building Permission &amp; Other Approvals</t>
  </si>
  <si>
    <t>Construction as per Approved/ Sanctioned Plans</t>
  </si>
  <si>
    <t>LOI/IOD Details</t>
  </si>
  <si>
    <t>Approved Plan Details</t>
  </si>
  <si>
    <t>Environmental Clearance Details</t>
  </si>
  <si>
    <t>Airport Authority Clearance Details</t>
  </si>
  <si>
    <t>Change of User/Zone Certificate Details</t>
  </si>
  <si>
    <t>Other NOC Details</t>
  </si>
  <si>
    <t>Construction Status</t>
  </si>
  <si>
    <t xml:space="preserve">Project Specific Remarks &amp; Observation </t>
  </si>
  <si>
    <t>Name of the Project</t>
  </si>
  <si>
    <t>Guideline Values</t>
  </si>
  <si>
    <t>PSF Rates &amp; Other Charges</t>
  </si>
  <si>
    <t>Measurement Unit of Area (Sq. Ft./Sq. Mt.)</t>
  </si>
  <si>
    <t>Corpus Amount</t>
  </si>
  <si>
    <t>Legal Charges</t>
  </si>
  <si>
    <t>Car Parking Charges</t>
  </si>
  <si>
    <t>Remarks / Observations</t>
  </si>
  <si>
    <t>Site &amp; Building/Tower Photographs</t>
  </si>
  <si>
    <t>Location Cum Root Map (Satelite View)</t>
  </si>
  <si>
    <t>Unit Details, Nomenclature and Area Details</t>
  </si>
  <si>
    <t>I certify that to the best of my knowledge and belief:</t>
  </si>
  <si>
    <t>The statements of fact contained in this report are true and correct.</t>
  </si>
  <si>
    <t>The reported analyses, opinion and conclusions are limited only by the reported assumptions and limiting conditions, and are my personal, impartial, and unbiased professional analyses, opinions and conclusions.</t>
  </si>
  <si>
    <t>I have no present or prospective interest in the property that is the subject of this report, and I have no personal interest with respect to the parties involved.</t>
  </si>
  <si>
    <t>I have no bias with respect to the property that is the subject of this report or to the parties involved with this assignment.</t>
  </si>
  <si>
    <t>My engagement in this assignment was not contingent upon developing or reporting predetermined results.</t>
  </si>
  <si>
    <t>My compensation for completing this assignment is not contingent upon the reporting of predetermined value or direction in value that favours the cause of the client, the amount of the value opinion, the attainment of a stipulated result, or the occurrence of a subsequent event directly related to the intended use of this appraisal.</t>
  </si>
  <si>
    <t>I have not made a personal inspection of the property that is the subject of this report. My valuation executive (valuer code above) has undertaken the inspection of the property that is the subject of this report.</t>
  </si>
  <si>
    <t>No one has provided significant mass appraisal assistance to the person signing this certification.</t>
  </si>
  <si>
    <t>V.S Jadon &amp; Co.Valuers LLP</t>
  </si>
  <si>
    <t>Freehold</t>
  </si>
  <si>
    <t>Developing</t>
  </si>
  <si>
    <t>Sale</t>
  </si>
  <si>
    <t>CC Details</t>
  </si>
  <si>
    <t>150000/-</t>
  </si>
  <si>
    <t>75000/-</t>
  </si>
  <si>
    <t>25000/-</t>
  </si>
  <si>
    <t>Flat/Shop No.</t>
  </si>
  <si>
    <t>Description</t>
  </si>
  <si>
    <t>Gross Carpet area</t>
  </si>
  <si>
    <t>Attached Terrace area</t>
  </si>
  <si>
    <t>Floor</t>
  </si>
  <si>
    <t>Godrej One, Vikhroli East, Mumbai</t>
  </si>
  <si>
    <t>Permissible Built up Area (In Sq.Mt)</t>
  </si>
  <si>
    <t>Proposed Built up Area (In Sq.Mt)</t>
  </si>
  <si>
    <t>Plot Area (In Sq.Mt)</t>
  </si>
  <si>
    <t>Entrance, Drop-off points, Central Breezeway, Open Party, Lawn, Zen Garden, Jogging Track, Pet Zone, Amphitheatre, Senior Citizen's Area, Reflexology pathway, Outdoor Activity Lawn, Chlorine-free infinity Pool, Chlorine-free Kid's Pool, Kids Play Area, Barbeque corner, Seating Promenade, Clubhouse, Cafe, Gym, Basketball Court, Futsal Court, Cricket pitch, Sunken Seating with Planters, Canopy covered Walkway, Spa, Reading Room, Yoga/Aerobics Room, Indoor games, Billiards Room.</t>
  </si>
  <si>
    <t>-</t>
  </si>
  <si>
    <t>Yes</t>
  </si>
  <si>
    <t xml:space="preserve">Bitumen </t>
  </si>
  <si>
    <t>III</t>
  </si>
  <si>
    <t>No</t>
  </si>
  <si>
    <t>Low</t>
  </si>
  <si>
    <t>None</t>
  </si>
  <si>
    <t>5,00,000/-</t>
  </si>
  <si>
    <t>PLC Charges</t>
  </si>
  <si>
    <t>215100/-</t>
  </si>
  <si>
    <t>Club House Charges</t>
  </si>
  <si>
    <t>Maintenance charges for 12 months Per Sq. Ft. (on Carpet area)</t>
  </si>
  <si>
    <t>75.07/-</t>
  </si>
  <si>
    <t>Township for 3 Year Per Sq. Ft. (on Carpet area)</t>
  </si>
  <si>
    <t>25.02/-</t>
  </si>
  <si>
    <t>Water &amp; Electricity Charges</t>
  </si>
  <si>
    <t>Gas Connection Charges</t>
  </si>
  <si>
    <t xml:space="preserve">GST </t>
  </si>
  <si>
    <t>Other Charges</t>
  </si>
  <si>
    <t>Ground</t>
  </si>
  <si>
    <t>Plinth</t>
  </si>
  <si>
    <t>:
:</t>
  </si>
  <si>
    <t>Project Site Address</t>
  </si>
  <si>
    <t>Distance from the nearest School (Km)</t>
  </si>
  <si>
    <t>Distance from Hospital (Km)</t>
  </si>
  <si>
    <t>Sq. Ft</t>
  </si>
  <si>
    <t>As applicable and documented.</t>
  </si>
  <si>
    <t>Distress Value (Rs. Per sqft)</t>
  </si>
  <si>
    <t>Site Visit Date &amp; Time</t>
  </si>
  <si>
    <t xml:space="preserve">Water Supply </t>
  </si>
  <si>
    <t>Being Provisioned</t>
  </si>
  <si>
    <t>Electricity Supply</t>
  </si>
  <si>
    <t>Drainage Connection</t>
  </si>
  <si>
    <t>Basement</t>
  </si>
  <si>
    <t>Podium</t>
  </si>
  <si>
    <t>Floors</t>
  </si>
  <si>
    <t xml:space="preserve">Stage of construction: </t>
  </si>
  <si>
    <t>Type of Work</t>
  </si>
  <si>
    <t>Progress %</t>
  </si>
  <si>
    <t>All work Completed. OC Received.</t>
  </si>
  <si>
    <t>Excavation in process</t>
  </si>
  <si>
    <t>Excavation Completed</t>
  </si>
  <si>
    <t>Footing in Process</t>
  </si>
  <si>
    <t>Footing Completed</t>
  </si>
  <si>
    <t>Plinth in process</t>
  </si>
  <si>
    <t>Plinth completed</t>
  </si>
  <si>
    <t>Saleable area
Loading :</t>
  </si>
  <si>
    <t>Slab/Floor</t>
  </si>
  <si>
    <t>Complition %</t>
  </si>
  <si>
    <t>Piling Work in process</t>
  </si>
  <si>
    <t>Excavation</t>
  </si>
  <si>
    <t>RCC (Including podiums)</t>
  </si>
  <si>
    <t>Brickwork</t>
  </si>
  <si>
    <t>Internal Plaster</t>
  </si>
  <si>
    <t>Basement 1</t>
  </si>
  <si>
    <t>Basement 2</t>
  </si>
  <si>
    <t>Flooring &amp; Fitting</t>
  </si>
  <si>
    <t>Basement 3</t>
  </si>
  <si>
    <t>Basement 4</t>
  </si>
  <si>
    <t>Building Common Amenities</t>
  </si>
  <si>
    <t>Possession</t>
  </si>
  <si>
    <t>Type of Saleable Area (CA/BUA/SBA)</t>
  </si>
  <si>
    <t>On Saleable area</t>
  </si>
  <si>
    <t>NA</t>
  </si>
  <si>
    <t>No. of Floors Planned/Proposed</t>
  </si>
  <si>
    <t>9ft</t>
  </si>
  <si>
    <t>Project Address</t>
  </si>
  <si>
    <t>Width of the Road</t>
  </si>
  <si>
    <t>Details of Flats in Building</t>
  </si>
  <si>
    <t>Total Saleable Area</t>
  </si>
  <si>
    <t>Total Carpet Area</t>
  </si>
  <si>
    <t>No. of Unit</t>
  </si>
  <si>
    <t>Building &amp; Wing</t>
  </si>
  <si>
    <t>Sale / Rehab</t>
  </si>
  <si>
    <t>Flats/ Shops/ Offices</t>
  </si>
  <si>
    <t>Floor Rise Per Sq. Ft.
(on Carpet area)</t>
  </si>
  <si>
    <t>Middle/Upper</t>
  </si>
  <si>
    <t>Date &amp; Time of Site Visit</t>
  </si>
  <si>
    <t>Runwal Gardens Phase V</t>
  </si>
  <si>
    <t>M/s.Runwal Residency Private Limited</t>
  </si>
  <si>
    <t>Runwal &amp; Omkar Esquare, 5th Floor, Eastern Express Highway, Sion (East),
Mumbai – 400022</t>
  </si>
  <si>
    <t>Runwal Gardens, Kalyan-Shilphata Road, Village Usarghar, Gharvali &amp; Sagaon, Dombivli East, Thane, Maharashtra- 421204</t>
  </si>
  <si>
    <t>Runwal Gardens Phase III, Survey No.67/1 of village Sagaon
4/1, 4/2, 4/3, 4/4, 4/5, 4/6, 4/7, 4/7, 4/8, 4/9, 4/10, 4/11, 5/1, 5/2, 5/3, 5/4, 5/5, 5/6, 6/1, 6/2, 6/3, 7/1, 7/2/A, 7/2/B, 7/2/C, 7/3/A, 7/3/B, 8/1, 8/2, 8/3, 8/4, 8/5, 8/6, 8/7, 8/8, 9/1, 9/2, 9/3, 9/4, 9/5, 9/6, 9/7, 9/8, 10, 11, 12/1, 12/2, 12/3, 12/4, 12/5, 12/6, 12/7, 12/8, 12/9, 12/10, 12/11, 12/12, 12/13, 12/14, 13, 14/1, 12/2A, 14/2B, 14/3, 14/4, 14/5, 15, 16/1, 16/2, 17/1, 17/2, 17/3, 17/4, 17/5, 17/6, 17/7, 17/8, 17/9, 17/10, 17/11, 18, 19, 20/1, 20/2, 21/1, 21/2, 21/3, 21/4, 22, 23/1, 23/2, 23/3, 23/10, 37/1, 37/2B, 37/2C, 37/2D, 37/3, 37/4, 37/21, 38/1, 38/2, 39/1, 39/2, 39/3, 40, 41/1A, 41/1B, 41/2, 41/3, 41/4, 44/1, 44/4, 44/5A, 44/5B, 44/6A, 44/6B, 44/7, 44/8, 44/9, 44/10, 44/11, 44/12, 44/13, 44/14, 44/15, 44/16, 44/17, 44/18, 44/19, 44/20, 49, 50/1, 50/2, 50/3, 51/1, 51/2, 56/1, 56/2 of Village Gharivali 
44/1, 44/2, 44/3, 44/4, 44/5, 44/6, 44/7, 44/8, 44/9, 44/10, 44/11, 44/12, 45/1, 45/2, 45/3, 45/4, 15/5/A, 45/5/B, 45/6, 46/1, 46/2A, 46/2B, 46/3, 47, 49, 50, 51, 52/1, 52/2, 53/1/A, 53/1/B, 53/2/A, 53/2/B, 53/3/A, 53/3/B, 94 Village Usarghar, Kalyan Shilphata Road, Dombivli, Dombivli, Kalyan, Thane.</t>
  </si>
  <si>
    <t>Approved Layout &amp; Floor Plans, CC, RERA certificate</t>
  </si>
  <si>
    <t>MMRDA</t>
  </si>
  <si>
    <t>Road</t>
  </si>
  <si>
    <t>Open Plot</t>
  </si>
  <si>
    <t>Building U/C</t>
  </si>
  <si>
    <t>600m from Pawar Public School</t>
  </si>
  <si>
    <t xml:space="preserve">600m Paradise Mall
</t>
  </si>
  <si>
    <t>400m Premier Company Bus Stop</t>
  </si>
  <si>
    <t>650m from Shree Gajanan Hospital</t>
  </si>
  <si>
    <t>4.7Km from Nilaje Railway Station</t>
  </si>
  <si>
    <t>Runwal Gardens Phase V, Village Usarghar, Kalyan Shilphata Road, Dombivli, Kalyan, Thane.</t>
  </si>
  <si>
    <t>HDFC Bank
IFSC Code : HDFC0000163</t>
  </si>
  <si>
    <t>Residential</t>
  </si>
  <si>
    <t>1
0.7</t>
  </si>
  <si>
    <t>Tower 39</t>
  </si>
  <si>
    <t xml:space="preserve">SROT/Growth
Center/2401/BP/ITPUsarghar-Gharivali
Date: 29/10/2021
</t>
  </si>
  <si>
    <t>Under Construction</t>
  </si>
  <si>
    <t>SEIAA-MINUTES-0000002667
Date:02/11/2019.</t>
  </si>
  <si>
    <t>TMID/PB-3/379/2018
Date:30/11/2018.</t>
  </si>
  <si>
    <t>KS-1/20/JAMIN/3902/2018-2019
Date : 02/10/2018.</t>
  </si>
  <si>
    <t>MHASUL/T-2/JAMINBB-1/KV-68/18
Date:14/12/2018.
MHASUL/T-2/JAMINBB-1/KV-40/18
Date:05/02/2019.</t>
  </si>
  <si>
    <t>300000/-</t>
  </si>
  <si>
    <t>Government Guideline/ Circle rate for Land (Rs per sqft) - Gharivali</t>
  </si>
  <si>
    <t>Government Guideline/ Circle rate for Flat/Unit/ Built up (Rs per sqft) - Gharivali</t>
  </si>
  <si>
    <t>Government Guideline/ Circle rate for Land (Rs per sqft) - Usarghar</t>
  </si>
  <si>
    <t>Government Guideline/ Circle rate for Flat/Unit/ Built up (Rs per sqft) - Usarghar</t>
  </si>
  <si>
    <t>Ground Floor for Parking</t>
  </si>
  <si>
    <t>Building No. 39</t>
  </si>
  <si>
    <t>Stilt Floor for Residential &amp; Parking</t>
  </si>
  <si>
    <t>1BHK</t>
  </si>
  <si>
    <t>1st to 6th, 8th to 11th, 13th to 16th, 18th to 21st, 23rd to 26th Floor for Residential</t>
  </si>
  <si>
    <t>7th, 12th, 17th &amp; 22nd Floor (Part Refuge Area)</t>
  </si>
  <si>
    <t>Refuge Area</t>
  </si>
  <si>
    <t>27th Floor(Part Refuge Area)</t>
  </si>
  <si>
    <t>Flats</t>
  </si>
  <si>
    <t>Flats = 515</t>
  </si>
  <si>
    <t>Building No. 39  = Ground + Stilt(Pt Podium)+ 1st to 23rd Floors + Fire Check Floor + 24th to 32nd Floor</t>
  </si>
  <si>
    <t>Ground + Stilt(Pt Podium)+ 1st to 23rd Floors + Fire Check Floor + 24th to 27th Floor</t>
  </si>
  <si>
    <t>Ground + Stilt(Pt Podium)+ 1st to 23rd Floors + Fire Check Floor + 24th to 32nd Floor</t>
  </si>
  <si>
    <t xml:space="preserve">P51700031609 - Runwal Gardens Phase 5 Bldg No. 39 </t>
  </si>
  <si>
    <t>Location Link</t>
  </si>
  <si>
    <t>https://maps.app.goo.gl/RsZH7xuB7bamkxvr5</t>
  </si>
  <si>
    <t>Mr. Kunal 9967393445</t>
  </si>
  <si>
    <t>External Plaster</t>
  </si>
  <si>
    <t>External Plumbing, Elevation and Waterproofing</t>
  </si>
  <si>
    <t>Wooden Work</t>
  </si>
  <si>
    <t>Electrical &amp; Sanitary fittings</t>
  </si>
  <si>
    <t>Rate of Flat Per Sq. Ft. 
(on Saleable area)</t>
  </si>
  <si>
    <t>SROT/Growth Center/2401/BP/ITPUsarghar-Gharivali-Sagaon-01/Site-A/Vol33/1319/2021
Date: 15/12/2021
Valid Up to: Building No. 39 = B2+ B1+ Ground + Stilt (Podium Top) + 1st to 27th Floor</t>
  </si>
  <si>
    <t xml:space="preserve">1. Construction work is same as the last visit dtd. 04/02/2025 but work is in process at the time of visit. Internal visit was not allowed.(Slow Speed)
2. We considered  Saleable area as per our calculation.
3. We considered Carpet area as per Approved Plan.
4. We considered Gross carpet area = Net carpet.
5. We have considered rate by verifying it from market inquire.
6. Car parking is subjected to authentic documentation.
7. Constrution details  are collected from Miss Sarika Mhatre - 8591983567.
</t>
  </si>
  <si>
    <t>04/07/2025 at 03:05PM</t>
  </si>
  <si>
    <t>Mr. Suraj Khare</t>
  </si>
  <si>
    <t>Mr. Ankit 9137940152</t>
  </si>
  <si>
    <t>Mr. Gangaram parshuram Lambore</t>
  </si>
</sst>
</file>

<file path=xl/styles.xml><?xml version="1.0" encoding="utf-8"?>
<styleSheet xmlns="http://schemas.openxmlformats.org/spreadsheetml/2006/main" xmlns:mc="http://schemas.openxmlformats.org/markup-compatibility/2006" xmlns:x14ac="http://schemas.microsoft.com/office/spreadsheetml/2009/9/ac" mc:Ignorable="x14ac">
  <fonts count="12" x14ac:knownFonts="1">
    <font>
      <sz val="11"/>
      <color theme="1"/>
      <name val="Calibri"/>
      <family val="2"/>
    </font>
    <font>
      <sz val="11"/>
      <color theme="1"/>
      <name val="Calibri"/>
      <family val="2"/>
      <scheme val="minor"/>
    </font>
    <font>
      <b/>
      <sz val="16"/>
      <name val="Times New Roman"/>
      <family val="1"/>
    </font>
    <font>
      <sz val="16"/>
      <color theme="1"/>
      <name val="Times New Roman"/>
      <family val="1"/>
    </font>
    <font>
      <sz val="16"/>
      <name val="Times New Roman"/>
      <family val="1"/>
    </font>
    <font>
      <b/>
      <sz val="16"/>
      <color indexed="8"/>
      <name val="Times New Roman"/>
      <family val="1"/>
    </font>
    <font>
      <sz val="16"/>
      <color indexed="8"/>
      <name val="Times New Roman"/>
      <family val="1"/>
    </font>
    <font>
      <sz val="12"/>
      <color theme="1"/>
      <name val="Times New Roman"/>
      <family val="1"/>
    </font>
    <font>
      <sz val="16"/>
      <color rgb="FF000000"/>
      <name val="Times New Roman"/>
      <family val="1"/>
    </font>
    <font>
      <sz val="16"/>
      <color theme="1"/>
      <name val="Calibri"/>
      <family val="2"/>
      <scheme val="minor"/>
    </font>
    <font>
      <u/>
      <sz val="11"/>
      <color theme="10"/>
      <name val="Calibri"/>
      <family val="2"/>
    </font>
    <font>
      <u/>
      <sz val="16"/>
      <color theme="10"/>
      <name val="Calibri"/>
      <family val="2"/>
    </font>
  </fonts>
  <fills count="5">
    <fill>
      <patternFill patternType="none"/>
    </fill>
    <fill>
      <patternFill patternType="gray125"/>
    </fill>
    <fill>
      <patternFill patternType="solid">
        <fgColor theme="6" tint="0.39997558519241921"/>
        <bgColor indexed="64"/>
      </patternFill>
    </fill>
    <fill>
      <patternFill patternType="solid">
        <fgColor theme="9" tint="0.79998168889431442"/>
        <bgColor indexed="64"/>
      </patternFill>
    </fill>
    <fill>
      <patternFill patternType="solid">
        <fgColor rgb="FFFEF2E8"/>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s>
  <cellStyleXfs count="3">
    <xf numFmtId="0" fontId="0" fillId="0" borderId="0"/>
    <xf numFmtId="0" fontId="1" fillId="0" borderId="0"/>
    <xf numFmtId="0" fontId="10" fillId="0" borderId="0" applyNumberFormat="0" applyFill="0" applyBorder="0" applyAlignment="0" applyProtection="0"/>
  </cellStyleXfs>
  <cellXfs count="157">
    <xf numFmtId="0" fontId="0" fillId="0" borderId="0" xfId="0"/>
    <xf numFmtId="0" fontId="3" fillId="0" borderId="0" xfId="0" applyFont="1" applyAlignment="1">
      <alignment vertical="top"/>
    </xf>
    <xf numFmtId="0" fontId="4" fillId="0" borderId="1" xfId="0" applyFont="1" applyFill="1" applyBorder="1" applyAlignment="1">
      <alignment horizontal="center" vertical="top" wrapText="1"/>
    </xf>
    <xf numFmtId="0" fontId="4" fillId="0" borderId="1" xfId="0" applyFont="1" applyFill="1" applyBorder="1" applyAlignment="1">
      <alignment vertical="top"/>
    </xf>
    <xf numFmtId="0" fontId="4" fillId="0" borderId="10" xfId="0" applyFont="1" applyFill="1" applyBorder="1" applyAlignment="1">
      <alignment vertical="top" wrapText="1"/>
    </xf>
    <xf numFmtId="0" fontId="4" fillId="4" borderId="2" xfId="0" applyFont="1" applyFill="1" applyBorder="1" applyAlignment="1">
      <alignment vertical="top" wrapText="1"/>
    </xf>
    <xf numFmtId="0" fontId="4" fillId="0" borderId="5" xfId="0" applyFont="1" applyFill="1" applyBorder="1" applyAlignment="1">
      <alignment vertical="top" wrapText="1"/>
    </xf>
    <xf numFmtId="0" fontId="3" fillId="0" borderId="0" xfId="0" applyFont="1" applyBorder="1" applyAlignment="1">
      <alignment vertical="top"/>
    </xf>
    <xf numFmtId="0" fontId="4" fillId="0" borderId="8" xfId="0" applyFont="1" applyFill="1" applyBorder="1" applyAlignment="1">
      <alignment horizontal="center" vertical="top" wrapText="1"/>
    </xf>
    <xf numFmtId="0" fontId="4" fillId="0" borderId="6" xfId="0" applyFont="1" applyFill="1" applyBorder="1" applyAlignment="1">
      <alignment vertical="top" wrapText="1"/>
    </xf>
    <xf numFmtId="0" fontId="2" fillId="0" borderId="1" xfId="0" applyFont="1" applyFill="1" applyBorder="1" applyAlignment="1">
      <alignment horizontal="center" vertical="top" wrapText="1"/>
    </xf>
    <xf numFmtId="0" fontId="4" fillId="3" borderId="1" xfId="0" applyFont="1" applyFill="1" applyBorder="1" applyAlignment="1">
      <alignment horizontal="left" vertical="top"/>
    </xf>
    <xf numFmtId="0" fontId="3" fillId="3" borderId="0" xfId="0" applyFont="1" applyFill="1" applyAlignment="1">
      <alignment vertical="top"/>
    </xf>
    <xf numFmtId="0" fontId="4" fillId="0" borderId="1" xfId="0" applyFont="1" applyFill="1" applyBorder="1" applyAlignment="1">
      <alignment horizontal="center" vertical="top"/>
    </xf>
    <xf numFmtId="0" fontId="3" fillId="0" borderId="0" xfId="0" applyFont="1" applyAlignment="1">
      <alignment horizontal="center" vertical="top"/>
    </xf>
    <xf numFmtId="0" fontId="4" fillId="4" borderId="1" xfId="0" applyFont="1" applyFill="1" applyBorder="1" applyAlignment="1">
      <alignment vertical="top"/>
    </xf>
    <xf numFmtId="0" fontId="4" fillId="0" borderId="6" xfId="0" applyFont="1" applyFill="1" applyBorder="1" applyAlignment="1">
      <alignment horizontal="center" vertical="top" wrapText="1"/>
    </xf>
    <xf numFmtId="0" fontId="4" fillId="0" borderId="1" xfId="0" applyFont="1" applyFill="1" applyBorder="1" applyAlignment="1">
      <alignment horizontal="left" vertical="top" wrapText="1"/>
    </xf>
    <xf numFmtId="0" fontId="4" fillId="4" borderId="1" xfId="0" applyFont="1" applyFill="1" applyBorder="1" applyAlignment="1">
      <alignment horizontal="left" vertical="top" wrapText="1"/>
    </xf>
    <xf numFmtId="0" fontId="4" fillId="3" borderId="1" xfId="0" applyFont="1" applyFill="1" applyBorder="1" applyAlignment="1">
      <alignment horizontal="left" vertical="top" wrapText="1"/>
    </xf>
    <xf numFmtId="1" fontId="6" fillId="4" borderId="1" xfId="1" applyNumberFormat="1" applyFont="1" applyFill="1" applyBorder="1" applyAlignment="1">
      <alignment horizontal="center" vertical="center" wrapText="1"/>
    </xf>
    <xf numFmtId="0" fontId="4" fillId="0" borderId="1" xfId="0" applyFont="1" applyFill="1" applyBorder="1" applyAlignment="1">
      <alignment vertical="top" wrapText="1"/>
    </xf>
    <xf numFmtId="0" fontId="4" fillId="4" borderId="1" xfId="0" applyFont="1" applyFill="1" applyBorder="1" applyAlignment="1">
      <alignment vertical="top" wrapText="1"/>
    </xf>
    <xf numFmtId="0" fontId="4" fillId="0" borderId="5" xfId="0" applyFont="1" applyFill="1" applyBorder="1" applyAlignment="1">
      <alignment horizontal="center" vertical="top" wrapText="1"/>
    </xf>
    <xf numFmtId="0" fontId="4" fillId="4" borderId="11" xfId="0" applyFont="1" applyFill="1" applyBorder="1" applyAlignment="1">
      <alignment horizontal="center" vertical="top" wrapText="1"/>
    </xf>
    <xf numFmtId="0" fontId="4" fillId="4" borderId="13" xfId="0" applyFont="1" applyFill="1" applyBorder="1" applyAlignment="1">
      <alignment horizontal="center" vertical="top" wrapText="1"/>
    </xf>
    <xf numFmtId="0" fontId="4" fillId="4" borderId="15" xfId="0" applyFont="1" applyFill="1" applyBorder="1" applyAlignment="1">
      <alignment horizontal="center" vertical="top" wrapText="1"/>
    </xf>
    <xf numFmtId="0" fontId="4" fillId="0" borderId="8" xfId="0" applyFont="1" applyFill="1" applyBorder="1" applyAlignment="1">
      <alignment vertical="top" wrapText="1"/>
    </xf>
    <xf numFmtId="0" fontId="4" fillId="0" borderId="6" xfId="0" applyFont="1" applyFill="1" applyBorder="1" applyAlignment="1">
      <alignment horizontal="left" vertical="top" wrapText="1"/>
    </xf>
    <xf numFmtId="0" fontId="4" fillId="0" borderId="1" xfId="0" applyFont="1" applyFill="1" applyBorder="1" applyAlignment="1">
      <alignment horizontal="left" vertical="top" wrapText="1"/>
    </xf>
    <xf numFmtId="0" fontId="4" fillId="0" borderId="1" xfId="0" applyFont="1" applyFill="1" applyBorder="1" applyAlignment="1">
      <alignment vertical="top" wrapText="1"/>
    </xf>
    <xf numFmtId="0" fontId="4" fillId="4" borderId="7" xfId="0" applyFont="1" applyFill="1" applyBorder="1" applyAlignment="1">
      <alignment vertical="top" wrapText="1"/>
    </xf>
    <xf numFmtId="0" fontId="4" fillId="4" borderId="4" xfId="0" applyFont="1" applyFill="1" applyBorder="1" applyAlignment="1">
      <alignment vertical="top" wrapText="1"/>
    </xf>
    <xf numFmtId="0" fontId="4" fillId="4" borderId="12" xfId="0" applyFont="1" applyFill="1" applyBorder="1" applyAlignment="1">
      <alignment vertical="top" wrapText="1"/>
    </xf>
    <xf numFmtId="0" fontId="4" fillId="4" borderId="0" xfId="0" applyFont="1" applyFill="1" applyBorder="1" applyAlignment="1">
      <alignment vertical="top" wrapText="1"/>
    </xf>
    <xf numFmtId="0" fontId="4" fillId="4" borderId="14" xfId="0" applyFont="1" applyFill="1" applyBorder="1" applyAlignment="1">
      <alignment vertical="top" wrapText="1"/>
    </xf>
    <xf numFmtId="0" fontId="4" fillId="4" borderId="9" xfId="0" applyFont="1" applyFill="1" applyBorder="1" applyAlignment="1">
      <alignment vertical="top" wrapText="1"/>
    </xf>
    <xf numFmtId="0" fontId="3" fillId="0" borderId="0" xfId="0" applyFont="1" applyFill="1" applyAlignment="1">
      <alignment vertical="top"/>
    </xf>
    <xf numFmtId="0" fontId="3" fillId="0" borderId="0" xfId="0" applyFont="1" applyFill="1" applyBorder="1" applyAlignment="1">
      <alignment vertical="top"/>
    </xf>
    <xf numFmtId="1" fontId="5" fillId="0" borderId="6" xfId="1" applyNumberFormat="1" applyFont="1" applyFill="1" applyBorder="1" applyAlignment="1">
      <alignment horizontal="center" vertical="top" wrapText="1"/>
    </xf>
    <xf numFmtId="9" fontId="5" fillId="0" borderId="8" xfId="1" applyNumberFormat="1" applyFont="1" applyFill="1" applyBorder="1" applyAlignment="1">
      <alignment horizontal="center" vertical="center" wrapText="1"/>
    </xf>
    <xf numFmtId="0" fontId="3" fillId="0" borderId="17" xfId="1" applyFont="1" applyBorder="1" applyProtection="1">
      <protection hidden="1"/>
    </xf>
    <xf numFmtId="0" fontId="3" fillId="0" borderId="17" xfId="1" applyFont="1" applyBorder="1"/>
    <xf numFmtId="0" fontId="7" fillId="0" borderId="0" xfId="1" applyFont="1" applyAlignment="1">
      <alignment horizontal="center" vertical="center"/>
    </xf>
    <xf numFmtId="1" fontId="9" fillId="0" borderId="17" xfId="0" applyNumberFormat="1" applyFont="1" applyBorder="1"/>
    <xf numFmtId="1" fontId="9" fillId="0" borderId="17" xfId="0" applyNumberFormat="1" applyFont="1" applyBorder="1" applyAlignment="1">
      <alignment horizontal="right"/>
    </xf>
    <xf numFmtId="1" fontId="9" fillId="0" borderId="19" xfId="0" applyNumberFormat="1" applyFont="1" applyBorder="1"/>
    <xf numFmtId="0" fontId="4" fillId="2" borderId="1" xfId="0" applyFont="1" applyFill="1" applyBorder="1" applyAlignment="1">
      <alignment vertical="top"/>
    </xf>
    <xf numFmtId="0" fontId="4" fillId="0" borderId="2" xfId="0" applyFont="1" applyFill="1" applyBorder="1" applyAlignment="1">
      <alignment vertical="top" wrapText="1"/>
    </xf>
    <xf numFmtId="1" fontId="5" fillId="4" borderId="1" xfId="1" applyNumberFormat="1" applyFont="1" applyFill="1" applyBorder="1" applyAlignment="1">
      <alignment horizontal="center" vertical="top" wrapText="1"/>
    </xf>
    <xf numFmtId="1" fontId="6" fillId="4" borderId="1" xfId="1" applyNumberFormat="1" applyFont="1" applyFill="1" applyBorder="1" applyAlignment="1">
      <alignment horizontal="center" vertical="top" wrapText="1"/>
    </xf>
    <xf numFmtId="0" fontId="4" fillId="4" borderId="1" xfId="0" applyFont="1" applyFill="1" applyBorder="1" applyAlignment="1">
      <alignment horizontal="left" vertical="top" wrapText="1"/>
    </xf>
    <xf numFmtId="0" fontId="4" fillId="4" borderId="1" xfId="0" applyFont="1" applyFill="1" applyBorder="1" applyAlignment="1">
      <alignment horizontal="left" vertical="top" wrapText="1"/>
    </xf>
    <xf numFmtId="0" fontId="4" fillId="4" borderId="1" xfId="0" applyFont="1" applyFill="1" applyBorder="1" applyAlignment="1">
      <alignment horizontal="left" vertical="top" wrapText="1"/>
    </xf>
    <xf numFmtId="0" fontId="4" fillId="0" borderId="1" xfId="0" applyFont="1" applyFill="1" applyBorder="1" applyAlignment="1">
      <alignment horizontal="center" vertical="top" wrapText="1"/>
    </xf>
    <xf numFmtId="0" fontId="4" fillId="4" borderId="1" xfId="0" applyFont="1" applyFill="1" applyBorder="1" applyAlignment="1">
      <alignment horizontal="center" vertical="top" wrapText="1"/>
    </xf>
    <xf numFmtId="1" fontId="6" fillId="4" borderId="1" xfId="1" applyNumberFormat="1" applyFont="1" applyFill="1" applyBorder="1" applyAlignment="1">
      <alignment horizontal="center" vertical="center" wrapText="1"/>
    </xf>
    <xf numFmtId="0" fontId="4" fillId="0" borderId="1" xfId="0" applyFont="1" applyFill="1" applyBorder="1" applyAlignment="1">
      <alignment vertical="top" wrapText="1"/>
    </xf>
    <xf numFmtId="0" fontId="4" fillId="4" borderId="1" xfId="0" applyFont="1" applyFill="1" applyBorder="1" applyAlignment="1">
      <alignment vertical="top" wrapText="1"/>
    </xf>
    <xf numFmtId="0" fontId="4" fillId="0" borderId="1" xfId="0" applyFont="1" applyBorder="1" applyAlignment="1">
      <alignment horizontal="center" vertical="top" wrapText="1"/>
    </xf>
    <xf numFmtId="0" fontId="2" fillId="0" borderId="1" xfId="0" applyFont="1" applyBorder="1" applyAlignment="1">
      <alignment horizontal="center" vertical="top" wrapText="1"/>
    </xf>
    <xf numFmtId="0" fontId="4" fillId="0" borderId="1" xfId="0" applyFont="1" applyBorder="1" applyAlignment="1">
      <alignment vertical="top" wrapText="1"/>
    </xf>
    <xf numFmtId="0" fontId="2" fillId="4" borderId="7" xfId="0" applyFont="1" applyFill="1" applyBorder="1" applyAlignment="1">
      <alignment vertical="top" wrapText="1"/>
    </xf>
    <xf numFmtId="14" fontId="4" fillId="4" borderId="1" xfId="0" applyNumberFormat="1" applyFont="1" applyFill="1" applyBorder="1" applyAlignment="1">
      <alignment horizontal="left" vertical="top" wrapText="1"/>
    </xf>
    <xf numFmtId="0" fontId="4" fillId="0" borderId="1" xfId="0" applyFont="1" applyFill="1" applyBorder="1" applyAlignment="1">
      <alignment horizontal="center" vertical="top" wrapText="1"/>
    </xf>
    <xf numFmtId="0" fontId="4" fillId="2" borderId="1" xfId="0" applyFont="1" applyFill="1" applyBorder="1" applyAlignment="1">
      <alignment horizontal="center" vertical="top"/>
    </xf>
    <xf numFmtId="9" fontId="4" fillId="4" borderId="1"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0" fontId="3" fillId="0" borderId="16" xfId="1" applyFont="1" applyBorder="1" applyProtection="1">
      <protection hidden="1"/>
    </xf>
    <xf numFmtId="0" fontId="3" fillId="0" borderId="0" xfId="1" applyFont="1" applyProtection="1">
      <protection hidden="1"/>
    </xf>
    <xf numFmtId="0" fontId="8" fillId="0" borderId="0" xfId="0" applyFont="1" applyProtection="1">
      <protection hidden="1"/>
    </xf>
    <xf numFmtId="0" fontId="8" fillId="0" borderId="17" xfId="0" applyFont="1" applyBorder="1" applyProtection="1">
      <protection hidden="1"/>
    </xf>
    <xf numFmtId="0" fontId="8" fillId="0" borderId="18" xfId="0" applyFont="1" applyBorder="1" applyProtection="1">
      <protection hidden="1"/>
    </xf>
    <xf numFmtId="14" fontId="3" fillId="0" borderId="0" xfId="0" applyNumberFormat="1" applyFont="1" applyAlignment="1">
      <alignment vertical="top"/>
    </xf>
    <xf numFmtId="0" fontId="2" fillId="0" borderId="1" xfId="0" applyFont="1" applyFill="1" applyBorder="1" applyAlignment="1">
      <alignment horizontal="center" vertical="top" wrapText="1"/>
    </xf>
    <xf numFmtId="0" fontId="4" fillId="4" borderId="1" xfId="0" applyFont="1" applyFill="1" applyBorder="1" applyAlignment="1">
      <alignment horizontal="left" vertical="top" wrapText="1"/>
    </xf>
    <xf numFmtId="0" fontId="4" fillId="4" borderId="1" xfId="0" applyFont="1" applyFill="1" applyBorder="1" applyAlignment="1">
      <alignment horizontal="center" vertical="top" wrapText="1"/>
    </xf>
    <xf numFmtId="1" fontId="6" fillId="4" borderId="2" xfId="1" applyNumberFormat="1" applyFont="1" applyFill="1" applyBorder="1" applyAlignment="1">
      <alignment horizontal="center" vertical="center" wrapText="1"/>
    </xf>
    <xf numFmtId="1" fontId="6" fillId="4" borderId="5" xfId="1" applyNumberFormat="1" applyFont="1" applyFill="1" applyBorder="1" applyAlignment="1">
      <alignment horizontal="center" vertical="center" wrapText="1"/>
    </xf>
    <xf numFmtId="0" fontId="4" fillId="4" borderId="2" xfId="0" applyFont="1" applyFill="1" applyBorder="1" applyAlignment="1">
      <alignment horizontal="left" vertical="top" wrapText="1"/>
    </xf>
    <xf numFmtId="0" fontId="4" fillId="4" borderId="3" xfId="0" applyFont="1" applyFill="1" applyBorder="1" applyAlignment="1">
      <alignment horizontal="left" vertical="top" wrapText="1"/>
    </xf>
    <xf numFmtId="0" fontId="4" fillId="4" borderId="5" xfId="0" applyFont="1" applyFill="1" applyBorder="1" applyAlignment="1">
      <alignment horizontal="left" vertical="top" wrapText="1"/>
    </xf>
    <xf numFmtId="0" fontId="4" fillId="0" borderId="7" xfId="0" applyFont="1" applyFill="1" applyBorder="1" applyAlignment="1">
      <alignment horizontal="left" vertical="top" wrapText="1"/>
    </xf>
    <xf numFmtId="0" fontId="4" fillId="0" borderId="4" xfId="0" applyFont="1" applyFill="1" applyBorder="1" applyAlignment="1">
      <alignment horizontal="left" vertical="top" wrapText="1"/>
    </xf>
    <xf numFmtId="0" fontId="4" fillId="0" borderId="11" xfId="0" applyFont="1" applyFill="1" applyBorder="1" applyAlignment="1">
      <alignment horizontal="left" vertical="top" wrapText="1"/>
    </xf>
    <xf numFmtId="0" fontId="4" fillId="0" borderId="12" xfId="0" applyFont="1" applyFill="1" applyBorder="1" applyAlignment="1">
      <alignment horizontal="left" vertical="top" wrapText="1"/>
    </xf>
    <xf numFmtId="0" fontId="4" fillId="0" borderId="0" xfId="0" applyFont="1" applyFill="1" applyBorder="1" applyAlignment="1">
      <alignment horizontal="left" vertical="top" wrapText="1"/>
    </xf>
    <xf numFmtId="0" fontId="4" fillId="0" borderId="13" xfId="0" applyFont="1" applyFill="1" applyBorder="1" applyAlignment="1">
      <alignment horizontal="left" vertical="top" wrapText="1"/>
    </xf>
    <xf numFmtId="0" fontId="4" fillId="0" borderId="14" xfId="0" applyFont="1" applyFill="1" applyBorder="1" applyAlignment="1">
      <alignment horizontal="left" vertical="top" wrapText="1"/>
    </xf>
    <xf numFmtId="0" fontId="4" fillId="0" borderId="9" xfId="0" applyFont="1" applyFill="1" applyBorder="1" applyAlignment="1">
      <alignment horizontal="left" vertical="top" wrapText="1"/>
    </xf>
    <xf numFmtId="0" fontId="4" fillId="0" borderId="15" xfId="0" applyFont="1" applyFill="1" applyBorder="1" applyAlignment="1">
      <alignment horizontal="left" vertical="top" wrapText="1"/>
    </xf>
    <xf numFmtId="1" fontId="6" fillId="4" borderId="7" xfId="1" applyNumberFormat="1" applyFont="1" applyFill="1" applyBorder="1" applyAlignment="1">
      <alignment horizontal="center" vertical="center" wrapText="1"/>
    </xf>
    <xf numFmtId="1" fontId="6" fillId="4" borderId="11" xfId="1" applyNumberFormat="1" applyFont="1" applyFill="1" applyBorder="1" applyAlignment="1">
      <alignment horizontal="center" vertical="center" wrapText="1"/>
    </xf>
    <xf numFmtId="1" fontId="6" fillId="4" borderId="12" xfId="1" applyNumberFormat="1" applyFont="1" applyFill="1" applyBorder="1" applyAlignment="1">
      <alignment horizontal="center" vertical="center" wrapText="1"/>
    </xf>
    <xf numFmtId="1" fontId="6" fillId="4" borderId="13" xfId="1" applyNumberFormat="1" applyFont="1" applyFill="1" applyBorder="1" applyAlignment="1">
      <alignment horizontal="center" vertical="center" wrapText="1"/>
    </xf>
    <xf numFmtId="1" fontId="6" fillId="4" borderId="14" xfId="1" applyNumberFormat="1" applyFont="1" applyFill="1" applyBorder="1" applyAlignment="1">
      <alignment horizontal="center" vertical="center" wrapText="1"/>
    </xf>
    <xf numFmtId="1" fontId="6" fillId="4" borderId="15" xfId="1" applyNumberFormat="1" applyFont="1" applyFill="1" applyBorder="1" applyAlignment="1">
      <alignment horizontal="center" vertical="center" wrapText="1"/>
    </xf>
    <xf numFmtId="1" fontId="6" fillId="4" borderId="3" xfId="1" applyNumberFormat="1" applyFont="1" applyFill="1" applyBorder="1" applyAlignment="1">
      <alignment horizontal="center" vertical="center" wrapText="1"/>
    </xf>
    <xf numFmtId="1" fontId="5" fillId="4" borderId="2" xfId="1" applyNumberFormat="1" applyFont="1" applyFill="1" applyBorder="1" applyAlignment="1">
      <alignment horizontal="center" vertical="center" wrapText="1"/>
    </xf>
    <xf numFmtId="1" fontId="5" fillId="4" borderId="3" xfId="1" applyNumberFormat="1" applyFont="1" applyFill="1" applyBorder="1" applyAlignment="1">
      <alignment horizontal="center" vertical="center" wrapText="1"/>
    </xf>
    <xf numFmtId="1" fontId="5" fillId="4" borderId="5" xfId="1" applyNumberFormat="1" applyFont="1" applyFill="1" applyBorder="1" applyAlignment="1">
      <alignment horizontal="center" vertical="center" wrapText="1"/>
    </xf>
    <xf numFmtId="1" fontId="4" fillId="4" borderId="1" xfId="0" applyNumberFormat="1" applyFont="1" applyFill="1" applyBorder="1" applyAlignment="1">
      <alignment horizontal="left" vertical="top" wrapText="1"/>
    </xf>
    <xf numFmtId="0" fontId="4" fillId="0" borderId="1" xfId="0" applyFont="1" applyBorder="1" applyAlignment="1">
      <alignment horizontal="left" vertical="top" wrapText="1"/>
    </xf>
    <xf numFmtId="1" fontId="5" fillId="4" borderId="15" xfId="1" applyNumberFormat="1" applyFont="1" applyFill="1" applyBorder="1" applyAlignment="1">
      <alignment horizontal="center" vertical="center" wrapText="1"/>
    </xf>
    <xf numFmtId="1" fontId="5" fillId="0" borderId="1" xfId="1" applyNumberFormat="1" applyFont="1" applyFill="1" applyBorder="1" applyAlignment="1">
      <alignment horizontal="center" vertical="top" wrapText="1"/>
    </xf>
    <xf numFmtId="1" fontId="6" fillId="4" borderId="1" xfId="1" applyNumberFormat="1" applyFont="1" applyFill="1" applyBorder="1" applyAlignment="1">
      <alignment horizontal="center" vertical="center" wrapText="1"/>
    </xf>
    <xf numFmtId="0" fontId="2" fillId="2" borderId="2" xfId="0" applyFont="1" applyFill="1" applyBorder="1" applyAlignment="1">
      <alignment horizontal="center" vertical="top" wrapText="1"/>
    </xf>
    <xf numFmtId="0" fontId="2" fillId="2" borderId="3" xfId="0" applyFont="1" applyFill="1" applyBorder="1" applyAlignment="1">
      <alignment horizontal="center" vertical="top" wrapText="1"/>
    </xf>
    <xf numFmtId="0" fontId="2" fillId="2" borderId="11" xfId="0" applyFont="1" applyFill="1" applyBorder="1" applyAlignment="1">
      <alignment horizontal="center" vertical="top" wrapText="1"/>
    </xf>
    <xf numFmtId="1" fontId="5" fillId="4" borderId="2" xfId="1" applyNumberFormat="1" applyFont="1" applyFill="1" applyBorder="1" applyAlignment="1">
      <alignment horizontal="center" vertical="top" wrapText="1"/>
    </xf>
    <xf numFmtId="1" fontId="5" fillId="4" borderId="5" xfId="1" applyNumberFormat="1" applyFont="1" applyFill="1" applyBorder="1" applyAlignment="1">
      <alignment horizontal="center" vertical="top" wrapText="1"/>
    </xf>
    <xf numFmtId="1" fontId="6" fillId="4" borderId="2" xfId="1" applyNumberFormat="1" applyFont="1" applyFill="1" applyBorder="1" applyAlignment="1">
      <alignment horizontal="center" vertical="top" wrapText="1"/>
    </xf>
    <xf numFmtId="1" fontId="6" fillId="4" borderId="5" xfId="1" applyNumberFormat="1" applyFont="1" applyFill="1" applyBorder="1" applyAlignment="1">
      <alignment horizontal="center" vertical="top" wrapText="1"/>
    </xf>
    <xf numFmtId="1" fontId="4" fillId="4" borderId="1" xfId="1" applyNumberFormat="1" applyFont="1" applyFill="1" applyBorder="1" applyAlignment="1" applyProtection="1">
      <alignment horizontal="center" vertical="center" wrapText="1"/>
      <protection hidden="1"/>
    </xf>
    <xf numFmtId="9" fontId="4" fillId="4" borderId="2" xfId="1" applyNumberFormat="1" applyFont="1" applyFill="1" applyBorder="1" applyAlignment="1" applyProtection="1">
      <alignment horizontal="center" vertical="center" wrapText="1"/>
      <protection hidden="1"/>
    </xf>
    <xf numFmtId="9" fontId="4" fillId="4" borderId="5"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9" fontId="4" fillId="4" borderId="1" xfId="1" applyNumberFormat="1" applyFont="1" applyFill="1" applyBorder="1" applyAlignment="1" applyProtection="1">
      <alignment horizontal="center" vertical="center" wrapText="1"/>
      <protection hidden="1"/>
    </xf>
    <xf numFmtId="0" fontId="4" fillId="0" borderId="1" xfId="0" applyFont="1" applyFill="1" applyBorder="1" applyAlignment="1">
      <alignment horizontal="center" vertical="top" wrapText="1"/>
    </xf>
    <xf numFmtId="0" fontId="4" fillId="4" borderId="7" xfId="0" applyFont="1" applyFill="1" applyBorder="1" applyAlignment="1">
      <alignment horizontal="left" vertical="top" wrapText="1"/>
    </xf>
    <xf numFmtId="0" fontId="4" fillId="4" borderId="4" xfId="0" applyFont="1" applyFill="1" applyBorder="1" applyAlignment="1">
      <alignment horizontal="left" vertical="top" wrapText="1"/>
    </xf>
    <xf numFmtId="0" fontId="4" fillId="4" borderId="11" xfId="0" applyFont="1" applyFill="1" applyBorder="1" applyAlignment="1">
      <alignment horizontal="left" vertical="top" wrapText="1"/>
    </xf>
    <xf numFmtId="14" fontId="4" fillId="4" borderId="7" xfId="0" applyNumberFormat="1" applyFont="1" applyFill="1" applyBorder="1" applyAlignment="1">
      <alignment horizontal="left" vertical="top" wrapText="1"/>
    </xf>
    <xf numFmtId="14" fontId="4" fillId="4" borderId="2" xfId="0" applyNumberFormat="1" applyFont="1" applyFill="1" applyBorder="1" applyAlignment="1">
      <alignment horizontal="left" vertical="top" wrapText="1"/>
    </xf>
    <xf numFmtId="0" fontId="2" fillId="0" borderId="1" xfId="0" applyFont="1" applyBorder="1" applyAlignment="1">
      <alignment horizontal="center" vertical="top" wrapText="1"/>
    </xf>
    <xf numFmtId="0" fontId="4" fillId="0" borderId="2" xfId="0" applyFont="1" applyFill="1" applyBorder="1" applyAlignment="1">
      <alignment horizontal="left" vertical="top" wrapText="1"/>
    </xf>
    <xf numFmtId="0" fontId="4" fillId="0" borderId="3" xfId="0" applyFont="1" applyFill="1" applyBorder="1" applyAlignment="1">
      <alignment horizontal="left" vertical="top" wrapText="1"/>
    </xf>
    <xf numFmtId="0" fontId="4" fillId="0" borderId="5" xfId="0" applyFont="1" applyFill="1" applyBorder="1" applyAlignment="1">
      <alignment horizontal="left" vertical="top" wrapText="1"/>
    </xf>
    <xf numFmtId="14" fontId="4" fillId="4" borderId="1" xfId="0" applyNumberFormat="1" applyFont="1" applyFill="1" applyBorder="1" applyAlignment="1">
      <alignment horizontal="left" vertical="top" wrapText="1"/>
    </xf>
    <xf numFmtId="0" fontId="11" fillId="4" borderId="2" xfId="2" applyFont="1" applyFill="1" applyBorder="1" applyAlignment="1">
      <alignment horizontal="left" vertical="top" wrapText="1"/>
    </xf>
    <xf numFmtId="0" fontId="2" fillId="2" borderId="1" xfId="0" applyFont="1" applyFill="1" applyBorder="1" applyAlignment="1">
      <alignment horizontal="center" vertical="top"/>
    </xf>
    <xf numFmtId="0" fontId="2" fillId="2" borderId="2" xfId="0" applyFont="1" applyFill="1" applyBorder="1" applyAlignment="1">
      <alignment horizontal="center" vertical="top"/>
    </xf>
    <xf numFmtId="0" fontId="2" fillId="2" borderId="3" xfId="0" applyFont="1" applyFill="1" applyBorder="1" applyAlignment="1">
      <alignment horizontal="center" vertical="top"/>
    </xf>
    <xf numFmtId="0" fontId="2" fillId="2" borderId="5" xfId="0" applyFont="1" applyFill="1" applyBorder="1" applyAlignment="1">
      <alignment horizontal="center" vertical="top"/>
    </xf>
    <xf numFmtId="0" fontId="4" fillId="0" borderId="1" xfId="0" applyFont="1" applyFill="1" applyBorder="1" applyAlignment="1">
      <alignment horizontal="left" vertical="top" wrapText="1"/>
    </xf>
    <xf numFmtId="0" fontId="4" fillId="4" borderId="1" xfId="0" applyFont="1" applyFill="1" applyBorder="1" applyAlignment="1">
      <alignment horizontal="left" vertical="top"/>
    </xf>
    <xf numFmtId="0" fontId="2" fillId="4" borderId="2" xfId="0" applyFont="1" applyFill="1" applyBorder="1" applyAlignment="1">
      <alignment horizontal="left" vertical="top" wrapText="1"/>
    </xf>
    <xf numFmtId="0" fontId="2" fillId="4" borderId="3" xfId="0" applyFont="1" applyFill="1" applyBorder="1" applyAlignment="1">
      <alignment horizontal="left" vertical="top" wrapText="1"/>
    </xf>
    <xf numFmtId="0" fontId="2" fillId="2" borderId="8" xfId="0" applyFont="1" applyFill="1" applyBorder="1" applyAlignment="1">
      <alignment horizontal="center" vertical="top"/>
    </xf>
    <xf numFmtId="0" fontId="2" fillId="2" borderId="5" xfId="0" applyFont="1" applyFill="1" applyBorder="1" applyAlignment="1">
      <alignment horizontal="center" vertical="top" wrapText="1"/>
    </xf>
    <xf numFmtId="0" fontId="2" fillId="2" borderId="7" xfId="0" applyFont="1" applyFill="1" applyBorder="1" applyAlignment="1">
      <alignment horizontal="center" vertical="top" wrapText="1"/>
    </xf>
    <xf numFmtId="0" fontId="2" fillId="2" borderId="4" xfId="0" applyFont="1" applyFill="1" applyBorder="1" applyAlignment="1">
      <alignment horizontal="center" vertical="top" wrapText="1"/>
    </xf>
    <xf numFmtId="0" fontId="4" fillId="0" borderId="8" xfId="0" applyFont="1" applyFill="1" applyBorder="1" applyAlignment="1">
      <alignment vertical="top" wrapText="1"/>
    </xf>
    <xf numFmtId="0" fontId="4" fillId="4" borderId="8" xfId="0" applyFont="1" applyFill="1" applyBorder="1" applyAlignment="1">
      <alignment horizontal="left" vertical="top" wrapText="1"/>
    </xf>
    <xf numFmtId="0" fontId="4" fillId="0" borderId="1" xfId="0" applyFont="1" applyFill="1" applyBorder="1" applyAlignment="1">
      <alignment vertical="top" wrapText="1"/>
    </xf>
    <xf numFmtId="0" fontId="4" fillId="4" borderId="1" xfId="0" applyFont="1" applyFill="1" applyBorder="1" applyAlignment="1">
      <alignment vertical="top" wrapText="1"/>
    </xf>
    <xf numFmtId="0" fontId="2" fillId="2" borderId="1" xfId="0" applyFont="1" applyFill="1" applyBorder="1" applyAlignment="1">
      <alignment horizontal="left" vertical="top"/>
    </xf>
    <xf numFmtId="0" fontId="4" fillId="0" borderId="6" xfId="0" applyFont="1" applyFill="1" applyBorder="1" applyAlignment="1">
      <alignment horizontal="left" vertical="top" wrapText="1"/>
    </xf>
    <xf numFmtId="0" fontId="4" fillId="4" borderId="2" xfId="0" applyFont="1" applyFill="1" applyBorder="1" applyAlignment="1">
      <alignment horizontal="left" vertical="top"/>
    </xf>
    <xf numFmtId="0" fontId="4" fillId="4" borderId="5" xfId="0" applyFont="1" applyFill="1" applyBorder="1" applyAlignment="1">
      <alignment horizontal="left" vertical="top"/>
    </xf>
    <xf numFmtId="0" fontId="4" fillId="3" borderId="1" xfId="0" applyFont="1" applyFill="1" applyBorder="1" applyAlignment="1">
      <alignment horizontal="left" vertical="top" wrapText="1"/>
    </xf>
    <xf numFmtId="0" fontId="4" fillId="0" borderId="1" xfId="0" applyFont="1" applyFill="1" applyBorder="1" applyAlignment="1">
      <alignment horizontal="left" vertical="top"/>
    </xf>
    <xf numFmtId="0" fontId="4" fillId="3" borderId="2" xfId="0" applyFont="1" applyFill="1" applyBorder="1" applyAlignment="1">
      <alignment horizontal="left" vertical="top"/>
    </xf>
    <xf numFmtId="0" fontId="4" fillId="3" borderId="5" xfId="0" applyFont="1" applyFill="1" applyBorder="1" applyAlignment="1">
      <alignment horizontal="left" vertical="top"/>
    </xf>
    <xf numFmtId="0" fontId="2" fillId="4" borderId="1" xfId="1" applyNumberFormat="1" applyFont="1" applyFill="1" applyBorder="1" applyAlignment="1" applyProtection="1">
      <alignment horizontal="left" vertical="top" wrapText="1"/>
      <protection hidden="1"/>
    </xf>
    <xf numFmtId="9" fontId="2" fillId="4" borderId="1" xfId="1" applyNumberFormat="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cellXfs>
  <cellStyles count="3">
    <cellStyle name="Hyperlink" xfId="2" builtinId="8"/>
    <cellStyle name="Normal" xfId="0" builtinId="0"/>
    <cellStyle name="Normal 3" xfId="1"/>
  </cellStyles>
  <dxfs count="0"/>
  <tableStyles count="0" defaultTableStyle="TableStyleMedium9" defaultPivotStyle="PivotStyleLight16"/>
  <colors>
    <mruColors>
      <color rgb="FFFCF56A"/>
      <color rgb="FFFFFFFF"/>
      <color rgb="FFCC0066"/>
      <color rgb="FFFF0066"/>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0</xdr:col>
      <xdr:colOff>2112814</xdr:colOff>
      <xdr:row>213</xdr:row>
      <xdr:rowOff>86594</xdr:rowOff>
    </xdr:from>
    <xdr:to>
      <xdr:col>7</xdr:col>
      <xdr:colOff>259769</xdr:colOff>
      <xdr:row>227</xdr:row>
      <xdr:rowOff>117794</xdr:rowOff>
    </xdr:to>
    <xdr:pic>
      <xdr:nvPicPr>
        <xdr:cNvPr id="5" name="Picture 4">
          <a:extLst>
            <a:ext uri="{FF2B5EF4-FFF2-40B4-BE49-F238E27FC236}">
              <a16:creationId xmlns="" xmlns:a16="http://schemas.microsoft.com/office/drawing/2014/main" id="{00000000-0008-0000-00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2112814" y="74295003"/>
          <a:ext cx="6009410" cy="3668019"/>
        </a:xfrm>
        <a:prstGeom prst="rect">
          <a:avLst/>
        </a:prstGeom>
        <a:ln>
          <a:solidFill>
            <a:schemeClr val="tx1"/>
          </a:solidFill>
        </a:ln>
      </xdr:spPr>
    </xdr:pic>
    <xdr:clientData/>
  </xdr:twoCellAnchor>
  <xdr:twoCellAnchor editAs="oneCell">
    <xdr:from>
      <xdr:col>0</xdr:col>
      <xdr:colOff>2147450</xdr:colOff>
      <xdr:row>228</xdr:row>
      <xdr:rowOff>162733</xdr:rowOff>
    </xdr:from>
    <xdr:to>
      <xdr:col>7</xdr:col>
      <xdr:colOff>294405</xdr:colOff>
      <xdr:row>242</xdr:row>
      <xdr:rowOff>173428</xdr:rowOff>
    </xdr:to>
    <xdr:pic>
      <xdr:nvPicPr>
        <xdr:cNvPr id="6" name="Picture 5">
          <a:extLst>
            <a:ext uri="{FF2B5EF4-FFF2-40B4-BE49-F238E27FC236}">
              <a16:creationId xmlns="" xmlns:a16="http://schemas.microsoft.com/office/drawing/2014/main" id="{00000000-0008-0000-0000-000006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a:xfrm>
          <a:off x="2147450" y="78267733"/>
          <a:ext cx="6009410" cy="3647514"/>
        </a:xfrm>
        <a:prstGeom prst="rect">
          <a:avLst/>
        </a:prstGeom>
        <a:ln>
          <a:solidFill>
            <a:schemeClr val="tx1"/>
          </a:solidFill>
        </a:ln>
      </xdr:spPr>
    </xdr:pic>
    <xdr:clientData/>
  </xdr:twoCellAnchor>
  <xdr:twoCellAnchor>
    <xdr:from>
      <xdr:col>0</xdr:col>
      <xdr:colOff>653143</xdr:colOff>
      <xdr:row>163</xdr:row>
      <xdr:rowOff>149678</xdr:rowOff>
    </xdr:from>
    <xdr:to>
      <xdr:col>8</xdr:col>
      <xdr:colOff>938893</xdr:colOff>
      <xdr:row>201</xdr:row>
      <xdr:rowOff>190499</xdr:rowOff>
    </xdr:to>
    <xdr:grpSp>
      <xdr:nvGrpSpPr>
        <xdr:cNvPr id="3" name="Group 2"/>
        <xdr:cNvGrpSpPr/>
      </xdr:nvGrpSpPr>
      <xdr:grpSpPr>
        <a:xfrm>
          <a:off x="653143" y="61653964"/>
          <a:ext cx="9035143" cy="9865178"/>
          <a:chOff x="653143" y="61653964"/>
          <a:chExt cx="9035143" cy="9865178"/>
        </a:xfrm>
      </xdr:grpSpPr>
      <xdr:pic>
        <xdr:nvPicPr>
          <xdr:cNvPr id="23" name="Picture 22" descr="https://vsjcllp.vsjadon.com/upload/insp-239281-1525.jp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a:ext>
            </a:extLst>
          </a:blip>
          <a:srcRect/>
          <a:stretch>
            <a:fillRect/>
          </a:stretch>
        </xdr:blipFill>
        <xdr:spPr bwMode="auto">
          <a:xfrm>
            <a:off x="4708071" y="69205928"/>
            <a:ext cx="1618313" cy="2313214"/>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4" name="Picture 23" descr="https://vsjcllp.vsjadon.com/upload/insp-239281-845.jp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a:ext>
            </a:extLst>
          </a:blip>
          <a:srcRect/>
          <a:stretch>
            <a:fillRect/>
          </a:stretch>
        </xdr:blipFill>
        <xdr:spPr bwMode="auto">
          <a:xfrm>
            <a:off x="5919108" y="66552536"/>
            <a:ext cx="3769178" cy="2503714"/>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5" name="Picture 24" descr="https://vsjcllp.vsjadon.com/upload/insp-239281-846.jp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653143" y="61653964"/>
            <a:ext cx="5129894" cy="7402286"/>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6" name="Picture 25" descr="https://vsjcllp.vsjadon.com/upload/insp-239281-849.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5935434" y="61656683"/>
            <a:ext cx="3739245" cy="4800604"/>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RsZH7xuB7bamkxvr5" TargetMode="Externa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257"/>
  <sheetViews>
    <sheetView tabSelected="1" view="pageBreakPreview" zoomScale="70" zoomScaleNormal="85" zoomScaleSheetLayoutView="70" zoomScalePageLayoutView="55" workbookViewId="0">
      <selection activeCell="K8" sqref="K8"/>
    </sheetView>
  </sheetViews>
  <sheetFormatPr defaultColWidth="9.140625" defaultRowHeight="17.100000000000001" customHeight="1" x14ac:dyDescent="0.25"/>
  <cols>
    <col min="1" max="1" width="37.5703125" style="1" customWidth="1"/>
    <col min="2" max="2" width="1.28515625" style="1" customWidth="1"/>
    <col min="3" max="3" width="17.42578125" style="1" customWidth="1"/>
    <col min="4" max="4" width="1.42578125" style="14" customWidth="1"/>
    <col min="5" max="5" width="26" style="1" customWidth="1"/>
    <col min="6" max="6" width="24.140625" style="1" customWidth="1"/>
    <col min="7" max="7" width="1.42578125" style="1" customWidth="1"/>
    <col min="8" max="8" width="22.28515625" style="1" customWidth="1"/>
    <col min="9" max="9" width="21.7109375" style="14" customWidth="1"/>
    <col min="10" max="10" width="33.85546875" style="1" customWidth="1"/>
    <col min="11" max="11" width="9.140625" style="1"/>
    <col min="12" max="12" width="15.7109375" style="1" bestFit="1" customWidth="1"/>
    <col min="13" max="20" width="9.140625" style="1"/>
    <col min="21" max="23" width="0" style="1" hidden="1" customWidth="1"/>
    <col min="24" max="26" width="9.140625" style="1"/>
    <col min="27" max="27" width="7.85546875" style="1" customWidth="1"/>
    <col min="28" max="151" width="9.140625" style="37"/>
    <col min="152" max="16226" width="9.140625" style="1"/>
    <col min="16227" max="16384" width="9.140625" style="37"/>
  </cols>
  <sheetData>
    <row r="1" spans="1:12" ht="20.25" x14ac:dyDescent="0.25">
      <c r="A1" s="131" t="s">
        <v>41</v>
      </c>
      <c r="B1" s="132"/>
      <c r="C1" s="132"/>
      <c r="D1" s="132"/>
      <c r="E1" s="132"/>
      <c r="F1" s="132"/>
      <c r="G1" s="132"/>
      <c r="H1" s="132"/>
      <c r="I1" s="133"/>
    </row>
    <row r="2" spans="1:12" ht="42" customHeight="1" x14ac:dyDescent="0.25">
      <c r="A2" s="142" t="s">
        <v>10</v>
      </c>
      <c r="B2" s="142"/>
      <c r="C2" s="142"/>
      <c r="D2" s="4" t="s">
        <v>4</v>
      </c>
      <c r="E2" s="143" t="s">
        <v>95</v>
      </c>
      <c r="F2" s="143"/>
      <c r="G2" s="134" t="s">
        <v>14</v>
      </c>
      <c r="H2" s="134"/>
      <c r="I2" s="63">
        <v>45840</v>
      </c>
    </row>
    <row r="3" spans="1:12" ht="42.75" customHeight="1" x14ac:dyDescent="0.25">
      <c r="A3" s="125" t="s">
        <v>42</v>
      </c>
      <c r="B3" s="126"/>
      <c r="C3" s="127"/>
      <c r="D3" s="21" t="s">
        <v>4</v>
      </c>
      <c r="E3" s="136" t="s">
        <v>191</v>
      </c>
      <c r="F3" s="137"/>
      <c r="G3" s="134" t="s">
        <v>190</v>
      </c>
      <c r="H3" s="134"/>
      <c r="I3" s="52" t="s">
        <v>246</v>
      </c>
      <c r="J3" s="73">
        <v>45774</v>
      </c>
      <c r="L3" s="73">
        <v>45842</v>
      </c>
    </row>
    <row r="4" spans="1:12" ht="43.5" customHeight="1" x14ac:dyDescent="0.25">
      <c r="A4" s="125" t="s">
        <v>39</v>
      </c>
      <c r="B4" s="126"/>
      <c r="C4" s="127"/>
      <c r="D4" s="27" t="s">
        <v>4</v>
      </c>
      <c r="E4" s="79" t="s">
        <v>248</v>
      </c>
      <c r="F4" s="81"/>
      <c r="G4" s="134" t="s">
        <v>36</v>
      </c>
      <c r="H4" s="134"/>
      <c r="I4" s="51" t="str">
        <f ca="1">TEXT(TODAY(),"DD/MM/YYYY")</f>
        <v>07/07/2025</v>
      </c>
      <c r="J4" s="79" t="s">
        <v>238</v>
      </c>
      <c r="K4" s="81"/>
      <c r="L4" s="1">
        <f>L3-J3</f>
        <v>68</v>
      </c>
    </row>
    <row r="5" spans="1:12" ht="20.25" x14ac:dyDescent="0.25">
      <c r="A5" s="130" t="s">
        <v>43</v>
      </c>
      <c r="B5" s="130"/>
      <c r="C5" s="130"/>
      <c r="D5" s="130"/>
      <c r="E5" s="130"/>
      <c r="F5" s="130"/>
      <c r="G5" s="130"/>
      <c r="H5" s="130"/>
      <c r="I5" s="138"/>
    </row>
    <row r="6" spans="1:12" ht="69.75" customHeight="1" x14ac:dyDescent="0.25">
      <c r="A6" s="144" t="s">
        <v>32</v>
      </c>
      <c r="B6" s="144"/>
      <c r="C6" s="144"/>
      <c r="D6" s="2" t="s">
        <v>4</v>
      </c>
      <c r="E6" s="58" t="s">
        <v>108</v>
      </c>
      <c r="F6" s="21" t="s">
        <v>38</v>
      </c>
      <c r="G6" s="2" t="s">
        <v>4</v>
      </c>
      <c r="H6" s="75" t="s">
        <v>247</v>
      </c>
      <c r="I6" s="75"/>
    </row>
    <row r="7" spans="1:12" ht="69.75" customHeight="1" x14ac:dyDescent="0.25">
      <c r="A7" s="144" t="s">
        <v>45</v>
      </c>
      <c r="B7" s="144"/>
      <c r="C7" s="144"/>
      <c r="D7" s="2" t="s">
        <v>4</v>
      </c>
      <c r="E7" s="58" t="s">
        <v>192</v>
      </c>
      <c r="F7" s="21" t="s">
        <v>46</v>
      </c>
      <c r="G7" s="2" t="s">
        <v>4</v>
      </c>
      <c r="H7" s="75" t="s">
        <v>192</v>
      </c>
      <c r="I7" s="75"/>
    </row>
    <row r="8" spans="1:12" ht="45" customHeight="1" x14ac:dyDescent="0.25">
      <c r="A8" s="144" t="s">
        <v>47</v>
      </c>
      <c r="B8" s="144"/>
      <c r="C8" s="144"/>
      <c r="D8" s="2" t="s">
        <v>4</v>
      </c>
      <c r="E8" s="145" t="s">
        <v>193</v>
      </c>
      <c r="F8" s="145"/>
      <c r="G8" s="145"/>
      <c r="H8" s="145"/>
      <c r="I8" s="145"/>
    </row>
    <row r="9" spans="1:12" ht="45" customHeight="1" x14ac:dyDescent="0.25">
      <c r="A9" s="134" t="s">
        <v>179</v>
      </c>
      <c r="B9" s="21" t="s">
        <v>4</v>
      </c>
      <c r="C9" s="21" t="s">
        <v>44</v>
      </c>
      <c r="D9" s="2" t="s">
        <v>4</v>
      </c>
      <c r="E9" s="75" t="s">
        <v>194</v>
      </c>
      <c r="F9" s="75"/>
      <c r="G9" s="75"/>
      <c r="H9" s="75"/>
      <c r="I9" s="75"/>
    </row>
    <row r="10" spans="1:12" ht="66" customHeight="1" x14ac:dyDescent="0.25">
      <c r="A10" s="134"/>
      <c r="B10" s="21" t="s">
        <v>4</v>
      </c>
      <c r="C10" s="21" t="s">
        <v>13</v>
      </c>
      <c r="D10" s="2" t="s">
        <v>4</v>
      </c>
      <c r="E10" s="75" t="s">
        <v>195</v>
      </c>
      <c r="F10" s="75"/>
      <c r="G10" s="75"/>
      <c r="H10" s="75"/>
      <c r="I10" s="75"/>
    </row>
    <row r="11" spans="1:12" ht="42" customHeight="1" x14ac:dyDescent="0.25">
      <c r="A11" s="134"/>
      <c r="B11" s="21" t="s">
        <v>4</v>
      </c>
      <c r="C11" s="21" t="s">
        <v>5</v>
      </c>
      <c r="D11" s="2" t="s">
        <v>4</v>
      </c>
      <c r="E11" s="75" t="s">
        <v>206</v>
      </c>
      <c r="F11" s="75"/>
      <c r="G11" s="75"/>
      <c r="H11" s="75"/>
      <c r="I11" s="75"/>
    </row>
    <row r="12" spans="1:12" ht="20.25" customHeight="1" x14ac:dyDescent="0.25">
      <c r="A12" s="134" t="s">
        <v>37</v>
      </c>
      <c r="B12" s="134"/>
      <c r="C12" s="134"/>
      <c r="D12" s="2" t="s">
        <v>4</v>
      </c>
      <c r="E12" s="75" t="s">
        <v>196</v>
      </c>
      <c r="F12" s="75"/>
      <c r="G12" s="75"/>
      <c r="H12" s="75"/>
      <c r="I12" s="75"/>
    </row>
    <row r="13" spans="1:12" ht="20.100000000000001" customHeight="1" x14ac:dyDescent="0.25">
      <c r="A13" s="130" t="s">
        <v>48</v>
      </c>
      <c r="B13" s="130"/>
      <c r="C13" s="130"/>
      <c r="D13" s="130"/>
      <c r="E13" s="130"/>
      <c r="F13" s="130"/>
      <c r="G13" s="130"/>
      <c r="H13" s="130"/>
      <c r="I13" s="130"/>
    </row>
    <row r="14" spans="1:12" ht="81" x14ac:dyDescent="0.25">
      <c r="A14" s="30" t="s">
        <v>31</v>
      </c>
      <c r="B14" s="2" t="s">
        <v>4</v>
      </c>
      <c r="C14" s="119" t="s">
        <v>96</v>
      </c>
      <c r="D14" s="120"/>
      <c r="E14" s="121"/>
      <c r="F14" s="17" t="s">
        <v>49</v>
      </c>
      <c r="G14" s="2" t="s">
        <v>4</v>
      </c>
      <c r="H14" s="75" t="s">
        <v>197</v>
      </c>
      <c r="I14" s="75"/>
    </row>
    <row r="15" spans="1:12" ht="60.75" x14ac:dyDescent="0.25">
      <c r="A15" s="30" t="s">
        <v>50</v>
      </c>
      <c r="B15" s="2" t="s">
        <v>4</v>
      </c>
      <c r="C15" s="119" t="s">
        <v>235</v>
      </c>
      <c r="D15" s="120"/>
      <c r="E15" s="121"/>
      <c r="F15" s="21" t="s">
        <v>51</v>
      </c>
      <c r="G15" s="2" t="s">
        <v>4</v>
      </c>
      <c r="H15" s="128">
        <v>46022</v>
      </c>
      <c r="I15" s="75"/>
    </row>
    <row r="16" spans="1:12" ht="40.5" x14ac:dyDescent="0.25">
      <c r="A16" s="48" t="s">
        <v>52</v>
      </c>
      <c r="B16" s="2" t="s">
        <v>4</v>
      </c>
      <c r="C16" s="122">
        <v>43750</v>
      </c>
      <c r="D16" s="120"/>
      <c r="E16" s="121"/>
      <c r="F16" s="21" t="s">
        <v>53</v>
      </c>
      <c r="G16" s="2" t="s">
        <v>4</v>
      </c>
      <c r="H16" s="128">
        <v>44073</v>
      </c>
      <c r="I16" s="75"/>
    </row>
    <row r="17" spans="1:12" ht="60.75" x14ac:dyDescent="0.25">
      <c r="A17" s="48" t="s">
        <v>54</v>
      </c>
      <c r="B17" s="2" t="s">
        <v>4</v>
      </c>
      <c r="C17" s="123">
        <v>46022</v>
      </c>
      <c r="D17" s="80"/>
      <c r="E17" s="81"/>
      <c r="F17" s="21" t="s">
        <v>55</v>
      </c>
      <c r="G17" s="2" t="s">
        <v>4</v>
      </c>
      <c r="H17" s="75" t="s">
        <v>207</v>
      </c>
      <c r="I17" s="75"/>
    </row>
    <row r="18" spans="1:12" ht="40.5" x14ac:dyDescent="0.25">
      <c r="A18" s="48" t="s">
        <v>56</v>
      </c>
      <c r="B18" s="2" t="s">
        <v>4</v>
      </c>
      <c r="C18" s="79" t="s">
        <v>208</v>
      </c>
      <c r="D18" s="80"/>
      <c r="E18" s="81"/>
      <c r="F18" s="21" t="s">
        <v>111</v>
      </c>
      <c r="G18" s="2" t="s">
        <v>4</v>
      </c>
      <c r="H18" s="75">
        <v>464428</v>
      </c>
      <c r="I18" s="75"/>
    </row>
    <row r="19" spans="1:12" ht="40.5" x14ac:dyDescent="0.25">
      <c r="A19" s="30" t="s">
        <v>57</v>
      </c>
      <c r="B19" s="2" t="s">
        <v>4</v>
      </c>
      <c r="C19" s="79">
        <v>783025.61</v>
      </c>
      <c r="D19" s="80"/>
      <c r="E19" s="81"/>
      <c r="F19" s="21" t="s">
        <v>110</v>
      </c>
      <c r="G19" s="2" t="s">
        <v>4</v>
      </c>
      <c r="H19" s="75">
        <v>199781.44</v>
      </c>
      <c r="I19" s="75"/>
    </row>
    <row r="20" spans="1:12" ht="40.5" x14ac:dyDescent="0.25">
      <c r="A20" s="30" t="s">
        <v>109</v>
      </c>
      <c r="B20" s="2" t="s">
        <v>4</v>
      </c>
      <c r="C20" s="79" t="s">
        <v>209</v>
      </c>
      <c r="D20" s="80"/>
      <c r="E20" s="81"/>
      <c r="F20" s="6" t="s">
        <v>58</v>
      </c>
      <c r="G20" s="2" t="s">
        <v>4</v>
      </c>
      <c r="H20" s="75">
        <v>2285</v>
      </c>
      <c r="I20" s="75"/>
    </row>
    <row r="21" spans="1:12" ht="40.5" x14ac:dyDescent="0.25">
      <c r="A21" s="30" t="s">
        <v>59</v>
      </c>
      <c r="B21" s="2" t="s">
        <v>4</v>
      </c>
      <c r="C21" s="119" t="s">
        <v>231</v>
      </c>
      <c r="D21" s="120"/>
      <c r="E21" s="121"/>
      <c r="F21" s="21" t="s">
        <v>60</v>
      </c>
      <c r="G21" s="2" t="s">
        <v>4</v>
      </c>
      <c r="H21" s="75" t="s">
        <v>113</v>
      </c>
      <c r="I21" s="75"/>
    </row>
    <row r="22" spans="1:12" ht="20.25" x14ac:dyDescent="0.25">
      <c r="A22" s="48" t="s">
        <v>26</v>
      </c>
      <c r="B22" s="2" t="s">
        <v>4</v>
      </c>
      <c r="C22" s="119">
        <v>19.184927999999999</v>
      </c>
      <c r="D22" s="120"/>
      <c r="E22" s="121"/>
      <c r="F22" s="28" t="s">
        <v>27</v>
      </c>
      <c r="G22" s="28" t="s">
        <v>4</v>
      </c>
      <c r="H22" s="75">
        <v>73.0865644</v>
      </c>
      <c r="I22" s="75"/>
    </row>
    <row r="23" spans="1:12" ht="20.25" x14ac:dyDescent="0.25">
      <c r="A23" s="48" t="s">
        <v>236</v>
      </c>
      <c r="B23" s="64" t="s">
        <v>4</v>
      </c>
      <c r="C23" s="129" t="s">
        <v>237</v>
      </c>
      <c r="D23" s="80"/>
      <c r="E23" s="80"/>
      <c r="F23" s="80"/>
      <c r="G23" s="80"/>
      <c r="H23" s="80"/>
      <c r="I23" s="81"/>
    </row>
    <row r="24" spans="1:12" ht="129" customHeight="1" x14ac:dyDescent="0.25">
      <c r="A24" s="48" t="s">
        <v>29</v>
      </c>
      <c r="B24" s="2" t="s">
        <v>4</v>
      </c>
      <c r="C24" s="75" t="s">
        <v>112</v>
      </c>
      <c r="D24" s="75"/>
      <c r="E24" s="75"/>
      <c r="F24" s="75"/>
      <c r="G24" s="75"/>
      <c r="H24" s="75"/>
      <c r="I24" s="75"/>
    </row>
    <row r="25" spans="1:12" ht="24" customHeight="1" x14ac:dyDescent="0.25">
      <c r="A25" s="131" t="s">
        <v>22</v>
      </c>
      <c r="B25" s="132"/>
      <c r="C25" s="132"/>
      <c r="D25" s="132"/>
      <c r="E25" s="132"/>
      <c r="F25" s="132"/>
      <c r="G25" s="132"/>
      <c r="H25" s="132"/>
      <c r="I25" s="133"/>
      <c r="L25" s="7"/>
    </row>
    <row r="26" spans="1:12" ht="20.25" x14ac:dyDescent="0.25">
      <c r="A26" s="57" t="s">
        <v>30</v>
      </c>
      <c r="B26" s="54" t="s">
        <v>4</v>
      </c>
      <c r="C26" s="79" t="s">
        <v>97</v>
      </c>
      <c r="D26" s="80"/>
      <c r="E26" s="81"/>
      <c r="F26" s="57" t="s">
        <v>15</v>
      </c>
      <c r="G26" s="54" t="s">
        <v>4</v>
      </c>
      <c r="H26" s="75" t="s">
        <v>189</v>
      </c>
      <c r="I26" s="75"/>
      <c r="L26" s="7"/>
    </row>
    <row r="27" spans="1:12" ht="20.25" x14ac:dyDescent="0.25">
      <c r="A27" s="57" t="s">
        <v>16</v>
      </c>
      <c r="B27" s="54" t="s">
        <v>4</v>
      </c>
      <c r="C27" s="79" t="s">
        <v>115</v>
      </c>
      <c r="D27" s="80"/>
      <c r="E27" s="81"/>
      <c r="F27" s="57" t="s">
        <v>180</v>
      </c>
      <c r="G27" s="54" t="s">
        <v>4</v>
      </c>
      <c r="H27" s="75" t="s">
        <v>178</v>
      </c>
      <c r="I27" s="75"/>
    </row>
    <row r="28" spans="1:12" ht="40.5" x14ac:dyDescent="0.25">
      <c r="A28" s="57" t="s">
        <v>25</v>
      </c>
      <c r="B28" s="54" t="s">
        <v>4</v>
      </c>
      <c r="C28" s="79" t="s">
        <v>114</v>
      </c>
      <c r="D28" s="80"/>
      <c r="E28" s="81"/>
      <c r="F28" s="57" t="s">
        <v>18</v>
      </c>
      <c r="G28" s="54" t="s">
        <v>4</v>
      </c>
      <c r="H28" s="75" t="s">
        <v>203</v>
      </c>
      <c r="I28" s="75"/>
    </row>
    <row r="29" spans="1:12" ht="40.5" x14ac:dyDescent="0.25">
      <c r="A29" s="48" t="s">
        <v>136</v>
      </c>
      <c r="B29" s="54" t="s">
        <v>4</v>
      </c>
      <c r="C29" s="79" t="s">
        <v>201</v>
      </c>
      <c r="D29" s="80"/>
      <c r="E29" s="81"/>
      <c r="F29" s="57" t="s">
        <v>137</v>
      </c>
      <c r="G29" s="54" t="s">
        <v>4</v>
      </c>
      <c r="H29" s="75" t="s">
        <v>204</v>
      </c>
      <c r="I29" s="75"/>
    </row>
    <row r="30" spans="1:12" ht="60.75" x14ac:dyDescent="0.25">
      <c r="A30" s="57" t="s">
        <v>19</v>
      </c>
      <c r="B30" s="54" t="s">
        <v>4</v>
      </c>
      <c r="C30" s="79" t="s">
        <v>202</v>
      </c>
      <c r="D30" s="80"/>
      <c r="E30" s="81"/>
      <c r="F30" s="57" t="s">
        <v>17</v>
      </c>
      <c r="G30" s="54" t="s">
        <v>4</v>
      </c>
      <c r="H30" s="75" t="s">
        <v>205</v>
      </c>
      <c r="I30" s="75"/>
      <c r="J30" s="7"/>
    </row>
    <row r="31" spans="1:12" ht="21.75" customHeight="1" x14ac:dyDescent="0.25">
      <c r="A31" s="48" t="s">
        <v>142</v>
      </c>
      <c r="B31" s="54" t="s">
        <v>4</v>
      </c>
      <c r="C31" s="79" t="s">
        <v>143</v>
      </c>
      <c r="D31" s="80"/>
      <c r="E31" s="81"/>
      <c r="F31" s="57" t="s">
        <v>144</v>
      </c>
      <c r="G31" s="54" t="s">
        <v>4</v>
      </c>
      <c r="H31" s="79" t="s">
        <v>143</v>
      </c>
      <c r="I31" s="81"/>
    </row>
    <row r="32" spans="1:12" ht="21.75" customHeight="1" x14ac:dyDescent="0.25">
      <c r="A32" s="48" t="s">
        <v>145</v>
      </c>
      <c r="B32" s="54" t="s">
        <v>4</v>
      </c>
      <c r="C32" s="79" t="s">
        <v>143</v>
      </c>
      <c r="D32" s="80"/>
      <c r="E32" s="80"/>
      <c r="F32" s="80"/>
      <c r="G32" s="80"/>
      <c r="H32" s="80"/>
      <c r="I32" s="81"/>
    </row>
    <row r="33" spans="1:10" ht="20.25" x14ac:dyDescent="0.25">
      <c r="A33" s="106" t="s">
        <v>40</v>
      </c>
      <c r="B33" s="107"/>
      <c r="C33" s="107"/>
      <c r="D33" s="107"/>
      <c r="E33" s="107"/>
      <c r="F33" s="107"/>
      <c r="G33" s="107"/>
      <c r="H33" s="107"/>
      <c r="I33" s="139"/>
      <c r="J33" s="7"/>
    </row>
    <row r="34" spans="1:10" ht="40.5" x14ac:dyDescent="0.25">
      <c r="A34" s="125" t="s">
        <v>20</v>
      </c>
      <c r="B34" s="126"/>
      <c r="C34" s="127"/>
      <c r="D34" s="2" t="s">
        <v>4</v>
      </c>
      <c r="E34" s="22" t="s">
        <v>116</v>
      </c>
      <c r="F34" s="21" t="s">
        <v>21</v>
      </c>
      <c r="G34" s="8" t="s">
        <v>4</v>
      </c>
      <c r="H34" s="79" t="s">
        <v>117</v>
      </c>
      <c r="I34" s="81"/>
    </row>
    <row r="35" spans="1:10" ht="40.5" x14ac:dyDescent="0.25">
      <c r="A35" s="125" t="s">
        <v>24</v>
      </c>
      <c r="B35" s="126"/>
      <c r="C35" s="127"/>
      <c r="D35" s="2" t="s">
        <v>4</v>
      </c>
      <c r="E35" s="22" t="s">
        <v>117</v>
      </c>
      <c r="F35" s="9" t="s">
        <v>35</v>
      </c>
      <c r="G35" s="2" t="s">
        <v>4</v>
      </c>
      <c r="H35" s="79" t="s">
        <v>117</v>
      </c>
      <c r="I35" s="81"/>
    </row>
    <row r="36" spans="1:10" ht="40.5" x14ac:dyDescent="0.25">
      <c r="A36" s="125" t="s">
        <v>34</v>
      </c>
      <c r="B36" s="126"/>
      <c r="C36" s="127"/>
      <c r="D36" s="2" t="s">
        <v>4</v>
      </c>
      <c r="E36" s="5" t="s">
        <v>118</v>
      </c>
      <c r="F36" s="21" t="s">
        <v>23</v>
      </c>
      <c r="G36" s="23" t="s">
        <v>4</v>
      </c>
      <c r="H36" s="79" t="s">
        <v>119</v>
      </c>
      <c r="I36" s="81"/>
    </row>
    <row r="37" spans="1:10" ht="20.25" x14ac:dyDescent="0.25">
      <c r="A37" s="131" t="s">
        <v>0</v>
      </c>
      <c r="B37" s="132"/>
      <c r="C37" s="132"/>
      <c r="D37" s="132"/>
      <c r="E37" s="132"/>
      <c r="F37" s="132"/>
      <c r="G37" s="132"/>
      <c r="H37" s="132"/>
      <c r="I37" s="133"/>
    </row>
    <row r="38" spans="1:10" ht="20.25" customHeight="1" x14ac:dyDescent="0.25">
      <c r="A38" s="124" t="s">
        <v>0</v>
      </c>
      <c r="B38" s="124"/>
      <c r="C38" s="124"/>
      <c r="D38" s="59" t="s">
        <v>4</v>
      </c>
      <c r="E38" s="60" t="s">
        <v>1</v>
      </c>
      <c r="F38" s="60" t="s">
        <v>6</v>
      </c>
      <c r="G38" s="124" t="s">
        <v>2</v>
      </c>
      <c r="H38" s="124"/>
      <c r="I38" s="60" t="s">
        <v>3</v>
      </c>
    </row>
    <row r="39" spans="1:10" ht="20.25" x14ac:dyDescent="0.25">
      <c r="A39" s="102" t="s">
        <v>7</v>
      </c>
      <c r="B39" s="102"/>
      <c r="C39" s="102"/>
      <c r="D39" s="59" t="s">
        <v>4</v>
      </c>
      <c r="E39" s="55" t="s">
        <v>198</v>
      </c>
      <c r="F39" s="55" t="s">
        <v>199</v>
      </c>
      <c r="G39" s="76" t="s">
        <v>198</v>
      </c>
      <c r="H39" s="76"/>
      <c r="I39" s="55" t="s">
        <v>198</v>
      </c>
    </row>
    <row r="40" spans="1:10" ht="20.25" customHeight="1" x14ac:dyDescent="0.25">
      <c r="A40" s="102" t="s">
        <v>8</v>
      </c>
      <c r="B40" s="102"/>
      <c r="C40" s="102"/>
      <c r="D40" s="59" t="s">
        <v>4</v>
      </c>
      <c r="E40" s="55" t="s">
        <v>199</v>
      </c>
      <c r="F40" s="55" t="s">
        <v>199</v>
      </c>
      <c r="G40" s="76" t="s">
        <v>198</v>
      </c>
      <c r="H40" s="76"/>
      <c r="I40" s="55" t="s">
        <v>200</v>
      </c>
    </row>
    <row r="41" spans="1:10" ht="20.25" customHeight="1" x14ac:dyDescent="0.25">
      <c r="A41" s="102" t="s">
        <v>11</v>
      </c>
      <c r="B41" s="102"/>
      <c r="C41" s="102"/>
      <c r="D41" s="59" t="s">
        <v>4</v>
      </c>
      <c r="E41" s="55" t="s">
        <v>114</v>
      </c>
      <c r="F41" s="61" t="s">
        <v>12</v>
      </c>
      <c r="G41" s="59" t="s">
        <v>4</v>
      </c>
      <c r="H41" s="75" t="s">
        <v>113</v>
      </c>
      <c r="I41" s="75"/>
    </row>
    <row r="42" spans="1:10" ht="20.25" x14ac:dyDescent="0.25">
      <c r="A42" s="131" t="s">
        <v>61</v>
      </c>
      <c r="B42" s="132"/>
      <c r="C42" s="132"/>
      <c r="D42" s="132"/>
      <c r="E42" s="132"/>
      <c r="F42" s="132"/>
      <c r="G42" s="132"/>
      <c r="H42" s="132"/>
      <c r="I42" s="133"/>
    </row>
    <row r="43" spans="1:10" ht="21" customHeight="1" x14ac:dyDescent="0.25">
      <c r="A43" s="74" t="s">
        <v>62</v>
      </c>
      <c r="B43" s="74"/>
      <c r="C43" s="74" t="s">
        <v>63</v>
      </c>
      <c r="D43" s="74"/>
      <c r="E43" s="74" t="s">
        <v>177</v>
      </c>
      <c r="F43" s="74"/>
      <c r="G43" s="74"/>
      <c r="H43" s="74" t="s">
        <v>64</v>
      </c>
      <c r="I43" s="74"/>
    </row>
    <row r="44" spans="1:10" ht="72.75" customHeight="1" x14ac:dyDescent="0.25">
      <c r="A44" s="118" t="s">
        <v>210</v>
      </c>
      <c r="B44" s="118"/>
      <c r="C44" s="76" t="s">
        <v>98</v>
      </c>
      <c r="D44" s="76"/>
      <c r="E44" s="75" t="s">
        <v>234</v>
      </c>
      <c r="F44" s="75"/>
      <c r="G44" s="75"/>
      <c r="H44" s="75" t="s">
        <v>233</v>
      </c>
      <c r="I44" s="75"/>
    </row>
    <row r="45" spans="1:10" ht="20.25" x14ac:dyDescent="0.25">
      <c r="A45" s="130" t="s">
        <v>65</v>
      </c>
      <c r="B45" s="130"/>
      <c r="C45" s="130"/>
      <c r="D45" s="130"/>
      <c r="E45" s="130"/>
      <c r="F45" s="130"/>
      <c r="G45" s="130"/>
      <c r="H45" s="130"/>
      <c r="I45" s="130"/>
    </row>
    <row r="46" spans="1:10" ht="84.75" customHeight="1" x14ac:dyDescent="0.25">
      <c r="A46" s="29" t="s">
        <v>66</v>
      </c>
      <c r="B46" s="29" t="s">
        <v>4</v>
      </c>
      <c r="C46" s="75" t="s">
        <v>212</v>
      </c>
      <c r="D46" s="75"/>
      <c r="E46" s="75"/>
      <c r="F46" s="29" t="s">
        <v>67</v>
      </c>
      <c r="G46" s="29" t="s">
        <v>4</v>
      </c>
      <c r="H46" s="75" t="s">
        <v>211</v>
      </c>
      <c r="I46" s="75"/>
    </row>
    <row r="47" spans="1:10" ht="189" customHeight="1" x14ac:dyDescent="0.25">
      <c r="A47" s="29" t="s">
        <v>99</v>
      </c>
      <c r="B47" s="29" t="s">
        <v>4</v>
      </c>
      <c r="C47" s="75" t="s">
        <v>244</v>
      </c>
      <c r="D47" s="75"/>
      <c r="E47" s="75"/>
      <c r="F47" s="29" t="s">
        <v>68</v>
      </c>
      <c r="G47" s="29" t="s">
        <v>4</v>
      </c>
      <c r="H47" s="75" t="str">
        <f>H46</f>
        <v xml:space="preserve">SROT/Growth
Center/2401/BP/ITPUsarghar-Gharivali
Date: 29/10/2021
</v>
      </c>
      <c r="I47" s="75"/>
    </row>
    <row r="48" spans="1:10" ht="83.25" customHeight="1" x14ac:dyDescent="0.25">
      <c r="A48" s="29" t="s">
        <v>69</v>
      </c>
      <c r="B48" s="29" t="s">
        <v>4</v>
      </c>
      <c r="C48" s="75" t="s">
        <v>213</v>
      </c>
      <c r="D48" s="75"/>
      <c r="E48" s="75"/>
      <c r="F48" s="29" t="s">
        <v>70</v>
      </c>
      <c r="G48" s="29" t="s">
        <v>4</v>
      </c>
      <c r="H48" s="75" t="s">
        <v>215</v>
      </c>
      <c r="I48" s="75"/>
    </row>
    <row r="49" spans="1:13" ht="188.25" customHeight="1" x14ac:dyDescent="0.25">
      <c r="A49" s="29" t="s">
        <v>71</v>
      </c>
      <c r="B49" s="29" t="s">
        <v>4</v>
      </c>
      <c r="C49" s="75" t="s">
        <v>214</v>
      </c>
      <c r="D49" s="75"/>
      <c r="E49" s="75"/>
      <c r="F49" s="29" t="s">
        <v>72</v>
      </c>
      <c r="G49" s="29" t="s">
        <v>4</v>
      </c>
      <c r="H49" s="75" t="s">
        <v>216</v>
      </c>
      <c r="I49" s="75"/>
    </row>
    <row r="50" spans="1:13" s="1" customFormat="1" ht="21" thickBot="1" x14ac:dyDescent="0.3">
      <c r="A50" s="130" t="s">
        <v>73</v>
      </c>
      <c r="B50" s="130"/>
      <c r="C50" s="130"/>
      <c r="D50" s="130"/>
      <c r="E50" s="130"/>
      <c r="F50" s="130"/>
      <c r="G50" s="130"/>
      <c r="H50" s="130"/>
      <c r="I50" s="130"/>
    </row>
    <row r="51" spans="1:13" s="1" customFormat="1" ht="20.25" customHeight="1" x14ac:dyDescent="0.3">
      <c r="A51" s="154" t="s">
        <v>232</v>
      </c>
      <c r="B51" s="154"/>
      <c r="C51" s="154"/>
      <c r="D51" s="155" t="s">
        <v>4</v>
      </c>
      <c r="E51" s="67" t="s">
        <v>146</v>
      </c>
      <c r="F51" s="116" t="s">
        <v>132</v>
      </c>
      <c r="G51" s="116"/>
      <c r="H51" s="67" t="s">
        <v>147</v>
      </c>
      <c r="I51" s="67" t="s">
        <v>148</v>
      </c>
      <c r="J51" s="68" t="str">
        <f>(IF(F54&gt;99%,"All work completed. Please provide OC.",IF(F54&gt;89.8%,"Plinth, RCC, Brick, Plaster, Flooring, Wooden, Plumbing, Electrification, etc., work Completed. Finishing work is in process.",IF(F54&lt;94%,(IF(C54=0,"Work not yet Started.",IF(E54=25%,"Piling work in process",IF(E54=50%,"Excavation work in process",IF(E54=100%,"Excavation work Completed. ","0")))&amp;(IF(C55=0%,"",IF(C55=K56,"Footing work is process",IF(C55=K57,"Footing work Completed",IF(C55=K58,"1st Basement Completed",IF(C55=K59,"1st &amp; 2nd Basement Completed",IF(C55=K60,"1st to 3rd Basement Completed",IF(C55=K61,"1st to 4th Basement Completed",IF(C55=K62,"Plinth work is process",IF(C55=K63,"Plinth work completed","0")))))))))))&amp;(IF(C56=(F52+H52+I52),", RCC Slab",IF(C56&gt;0,", RCC upto "&amp;C56&amp;" Slab",""))&amp;(IF(C57=I52,", Brickwork",IF(C57&gt;0,", Brickwork upto "&amp;C57&amp;" Floor",""))&amp;(IF(C58=I52,", Internal Plaster",IF(C58&gt;0,", Internal Plaster upto "&amp;C58&amp;" Floor",""))&amp;(IF(C59=I52,", External Plaster",IF(C59&gt;0,", External Plaster upto "&amp;C59&amp;" Floor",""))&amp;(IF(C60=I52,", External Plumbing, Elevation and Waterproofing",IF(C60&gt;0,", External Plumbing, Elevation and Waterproofing upto "&amp;C60&amp;" Floor",""))&amp;(IF(C61=I52,", Flooring &amp; Fitting",IF(C61&gt;0,", Flooring &amp; Fitting upto "&amp;C61&amp;" Floor",""))&amp;(IF(C62=I52,", Wooden Work",IF(C62&gt;0,", Wooden Work upto "&amp;C62&amp;" Floor",""))&amp;(IF(C63=I52,", Electrical &amp; Sanitary fittings",IF(C63&gt;0,", Electrical &amp; Sanitary fittings upto "&amp;C63&amp;" Floor",""))&amp;(IF(C64&gt;0,", Finishing upto "&amp;C64&amp;" Floor","")&amp;(IF(C56&gt;0.5," Completed",""))))))))))))))))</f>
        <v>Excavation work Completed. Plinth work completed, RCC upto 22 Slab, Brickwork upto 20 Floor, Internal Plaster upto 15 Floor, External Plaster upto 15 Floor Completed</v>
      </c>
      <c r="K51" s="41"/>
    </row>
    <row r="52" spans="1:13" s="1" customFormat="1" ht="42" customHeight="1" x14ac:dyDescent="0.3">
      <c r="A52" s="154"/>
      <c r="B52" s="154"/>
      <c r="C52" s="154"/>
      <c r="D52" s="155"/>
      <c r="E52" s="67">
        <v>2</v>
      </c>
      <c r="F52" s="116">
        <v>1</v>
      </c>
      <c r="G52" s="116"/>
      <c r="H52" s="67">
        <v>1</v>
      </c>
      <c r="I52" s="67">
        <v>32</v>
      </c>
      <c r="J52" s="69" t="s">
        <v>152</v>
      </c>
      <c r="K52" s="41"/>
    </row>
    <row r="53" spans="1:13" s="1" customFormat="1" ht="20.25" customHeight="1" x14ac:dyDescent="0.3">
      <c r="A53" s="156" t="s">
        <v>150</v>
      </c>
      <c r="B53" s="156"/>
      <c r="C53" s="156" t="s">
        <v>160</v>
      </c>
      <c r="D53" s="156"/>
      <c r="E53" s="65" t="s">
        <v>161</v>
      </c>
      <c r="F53" s="156" t="s">
        <v>151</v>
      </c>
      <c r="G53" s="156"/>
      <c r="H53" s="47" t="s">
        <v>149</v>
      </c>
      <c r="I53" s="47"/>
      <c r="J53" s="70" t="s">
        <v>162</v>
      </c>
      <c r="K53" s="42">
        <f>I52*25%</f>
        <v>8</v>
      </c>
    </row>
    <row r="54" spans="1:13" s="1" customFormat="1" ht="20.25" customHeight="1" x14ac:dyDescent="0.3">
      <c r="A54" s="117" t="s">
        <v>163</v>
      </c>
      <c r="B54" s="117"/>
      <c r="C54" s="116">
        <f>K55</f>
        <v>32</v>
      </c>
      <c r="D54" s="116"/>
      <c r="E54" s="66">
        <f>((100/I52)*C54)/100</f>
        <v>1</v>
      </c>
      <c r="F54" s="117">
        <f>(((C54/I52*5)+(C55/I52*20)+(25/(F52+H52+I52)*C56)+(5/(I52)*C57)+(2.5/(I52)*C58)+(2.5/(I52)*C59)+(5/I52*C60)+(10/I52*C61)+(2.5/I52*C62)+(2.5/I52*C63)+(10/I52*C64)+(10/I52*C65))/100)</f>
        <v>0.46645220588235298</v>
      </c>
      <c r="G54" s="117"/>
      <c r="H54" s="117" t="str">
        <f>J51</f>
        <v>Excavation work Completed. Plinth work completed, RCC upto 22 Slab, Brickwork upto 20 Floor, Internal Plaster upto 15 Floor, External Plaster upto 15 Floor Completed</v>
      </c>
      <c r="I54" s="117"/>
      <c r="J54" s="70" t="s">
        <v>153</v>
      </c>
      <c r="K54" s="71">
        <f>I52*50%</f>
        <v>16</v>
      </c>
    </row>
    <row r="55" spans="1:13" s="1" customFormat="1" ht="20.25" x14ac:dyDescent="0.3">
      <c r="A55" s="117" t="s">
        <v>133</v>
      </c>
      <c r="B55" s="117"/>
      <c r="C55" s="113">
        <f>K63</f>
        <v>32</v>
      </c>
      <c r="D55" s="116"/>
      <c r="E55" s="66">
        <f>((100/I52)*C55)/100</f>
        <v>1</v>
      </c>
      <c r="F55" s="117"/>
      <c r="G55" s="117"/>
      <c r="H55" s="117"/>
      <c r="I55" s="117"/>
      <c r="J55" s="70" t="s">
        <v>154</v>
      </c>
      <c r="K55" s="71">
        <f>I52</f>
        <v>32</v>
      </c>
    </row>
    <row r="56" spans="1:13" s="1" customFormat="1" ht="21" customHeight="1" x14ac:dyDescent="0.35">
      <c r="A56" s="117" t="s">
        <v>164</v>
      </c>
      <c r="B56" s="117"/>
      <c r="C56" s="116">
        <v>22</v>
      </c>
      <c r="D56" s="116"/>
      <c r="E56" s="66">
        <f>((100/(F52+H52+I52))*C56)/100</f>
        <v>0.64705882352941191</v>
      </c>
      <c r="F56" s="117"/>
      <c r="G56" s="117"/>
      <c r="H56" s="117"/>
      <c r="I56" s="117"/>
      <c r="J56" s="70" t="s">
        <v>155</v>
      </c>
      <c r="K56" s="44">
        <f>(IF(E52&gt;1,(I52/(E52+2)),I52/4))</f>
        <v>8</v>
      </c>
    </row>
    <row r="57" spans="1:13" s="1" customFormat="1" ht="21" customHeight="1" x14ac:dyDescent="0.35">
      <c r="A57" s="117" t="s">
        <v>165</v>
      </c>
      <c r="B57" s="117"/>
      <c r="C57" s="116">
        <f>C56-1-H52</f>
        <v>20</v>
      </c>
      <c r="D57" s="116"/>
      <c r="E57" s="66">
        <f>((100/I52)*C57)/100</f>
        <v>0.625</v>
      </c>
      <c r="F57" s="117"/>
      <c r="G57" s="117"/>
      <c r="H57" s="117"/>
      <c r="I57" s="117"/>
      <c r="J57" s="70" t="s">
        <v>156</v>
      </c>
      <c r="K57" s="44">
        <f>(IF(E52&gt;1,(I52/(E52+2)+K56),I52/4+K56))</f>
        <v>16</v>
      </c>
    </row>
    <row r="58" spans="1:13" s="1" customFormat="1" ht="21" customHeight="1" x14ac:dyDescent="0.35">
      <c r="A58" s="114" t="s">
        <v>166</v>
      </c>
      <c r="B58" s="115"/>
      <c r="C58" s="113">
        <f>C57*0.75</f>
        <v>15</v>
      </c>
      <c r="D58" s="113"/>
      <c r="E58" s="66">
        <f>((100/I52)*C58)/100</f>
        <v>0.46875</v>
      </c>
      <c r="F58" s="117"/>
      <c r="G58" s="117"/>
      <c r="H58" s="117"/>
      <c r="I58" s="117"/>
      <c r="J58" s="70" t="s">
        <v>167</v>
      </c>
      <c r="K58" s="44">
        <f>(IF(E52&gt;1,(I52/(E52+2)+K57),0))</f>
        <v>24</v>
      </c>
    </row>
    <row r="59" spans="1:13" s="1" customFormat="1" ht="21" customHeight="1" x14ac:dyDescent="0.35">
      <c r="A59" s="114" t="s">
        <v>239</v>
      </c>
      <c r="B59" s="115"/>
      <c r="C59" s="113">
        <f>C58</f>
        <v>15</v>
      </c>
      <c r="D59" s="113"/>
      <c r="E59" s="66">
        <f>((100/I52)*C59)/100</f>
        <v>0.46875</v>
      </c>
      <c r="F59" s="117"/>
      <c r="G59" s="117"/>
      <c r="H59" s="117"/>
      <c r="I59" s="117"/>
      <c r="J59" s="70" t="s">
        <v>168</v>
      </c>
      <c r="K59" s="44">
        <f>(IF(E52&gt;2,(I52/(E52+2)+K58),0))</f>
        <v>0</v>
      </c>
    </row>
    <row r="60" spans="1:13" s="1" customFormat="1" ht="57.75" customHeight="1" x14ac:dyDescent="0.35">
      <c r="A60" s="114" t="s">
        <v>240</v>
      </c>
      <c r="B60" s="115"/>
      <c r="C60" s="116">
        <v>0</v>
      </c>
      <c r="D60" s="116"/>
      <c r="E60" s="66">
        <f>((100/(I52))*C60)/100</f>
        <v>0</v>
      </c>
      <c r="F60" s="117"/>
      <c r="G60" s="117"/>
      <c r="H60" s="117"/>
      <c r="I60" s="117"/>
      <c r="J60" s="70" t="s">
        <v>170</v>
      </c>
      <c r="K60" s="45">
        <f>(IF(E52&gt;3,(I52/(E52+2)+K59),0))</f>
        <v>0</v>
      </c>
    </row>
    <row r="61" spans="1:13" s="1" customFormat="1" ht="21" x14ac:dyDescent="0.35">
      <c r="A61" s="117" t="s">
        <v>169</v>
      </c>
      <c r="B61" s="117"/>
      <c r="C61" s="116">
        <v>0</v>
      </c>
      <c r="D61" s="116"/>
      <c r="E61" s="66">
        <f>((100/(I52))*C61)/100</f>
        <v>0</v>
      </c>
      <c r="F61" s="117"/>
      <c r="G61" s="117"/>
      <c r="H61" s="117"/>
      <c r="I61" s="117"/>
      <c r="J61" s="70" t="s">
        <v>171</v>
      </c>
      <c r="K61" s="44">
        <f>(IF(E52&gt;4,(I52/(E52+2)+K60),0))</f>
        <v>0</v>
      </c>
    </row>
    <row r="62" spans="1:13" s="1" customFormat="1" ht="21" customHeight="1" x14ac:dyDescent="0.35">
      <c r="A62" s="117" t="s">
        <v>241</v>
      </c>
      <c r="B62" s="117"/>
      <c r="C62" s="116">
        <v>0</v>
      </c>
      <c r="D62" s="116"/>
      <c r="E62" s="66">
        <f>((100/I52)*C62)/100</f>
        <v>0</v>
      </c>
      <c r="F62" s="117"/>
      <c r="G62" s="117"/>
      <c r="H62" s="117"/>
      <c r="I62" s="117"/>
      <c r="J62" s="70" t="s">
        <v>157</v>
      </c>
      <c r="K62" s="44">
        <f>(IF(E52=1,(I52/(E52+3)+K57),IF(E52=0,(I52/4+K57),IF(E52&gt;1,0))))</f>
        <v>0</v>
      </c>
    </row>
    <row r="63" spans="1:13" s="1" customFormat="1" ht="21.75" thickBot="1" x14ac:dyDescent="0.4">
      <c r="A63" s="117" t="s">
        <v>242</v>
      </c>
      <c r="B63" s="117"/>
      <c r="C63" s="116">
        <v>0</v>
      </c>
      <c r="D63" s="116"/>
      <c r="E63" s="66">
        <f>((100/I52)*C63)/100</f>
        <v>0</v>
      </c>
      <c r="F63" s="117"/>
      <c r="G63" s="117"/>
      <c r="H63" s="117"/>
      <c r="I63" s="117"/>
      <c r="J63" s="72" t="s">
        <v>158</v>
      </c>
      <c r="K63" s="46">
        <f>(IF(E52&gt;1.5,(I52/(E52+2)+K56+MAX(0,K57-K56)+MAX(0,K58-K57)+MAX(0,K59-K58)+MAX(0,K60-K59)+MAX(0,K61-K60)),IF(E52=1,(I52/(E52+3)+K62),IF(E52=0,I52/4+K62))))</f>
        <v>32</v>
      </c>
      <c r="M63" s="1" t="e">
        <f>(IF(D51&gt;1.5,(H51/(D51+2)+J56+MAX(0,J57-J56)+MAX(0,J58-J57)+MAX(0,J59-J58)+MAX(0,J60-J59)+MAX(0,J61-J60)),IF(D51=1,(H51/(D51+3)+J61),IF(D51=0,H51*0.3+J61))))</f>
        <v>#VALUE!</v>
      </c>
    </row>
    <row r="64" spans="1:13" s="1" customFormat="1" ht="20.25" x14ac:dyDescent="0.25">
      <c r="A64" s="117" t="s">
        <v>172</v>
      </c>
      <c r="B64" s="117"/>
      <c r="C64" s="116">
        <v>0</v>
      </c>
      <c r="D64" s="116"/>
      <c r="E64" s="66">
        <f>((100/(I52))*C64)/100</f>
        <v>0</v>
      </c>
      <c r="F64" s="117"/>
      <c r="G64" s="117"/>
      <c r="H64" s="117"/>
      <c r="I64" s="117"/>
    </row>
    <row r="65" spans="1:9" s="1" customFormat="1" ht="20.25" x14ac:dyDescent="0.25">
      <c r="A65" s="117" t="s">
        <v>173</v>
      </c>
      <c r="B65" s="117"/>
      <c r="C65" s="116">
        <v>0</v>
      </c>
      <c r="D65" s="116"/>
      <c r="E65" s="66">
        <f>((100/(I52))*C65)/100</f>
        <v>0</v>
      </c>
      <c r="F65" s="117"/>
      <c r="G65" s="117"/>
      <c r="H65" s="117"/>
      <c r="I65" s="117"/>
    </row>
    <row r="66" spans="1:9" ht="20.25" x14ac:dyDescent="0.25">
      <c r="A66" s="131" t="s">
        <v>77</v>
      </c>
      <c r="B66" s="132"/>
      <c r="C66" s="132"/>
      <c r="D66" s="132"/>
      <c r="E66" s="132"/>
      <c r="F66" s="132"/>
      <c r="G66" s="132"/>
      <c r="H66" s="132"/>
      <c r="I66" s="133"/>
    </row>
    <row r="67" spans="1:9" ht="60.75" x14ac:dyDescent="0.25">
      <c r="A67" s="134" t="s">
        <v>78</v>
      </c>
      <c r="B67" s="134"/>
      <c r="C67" s="134"/>
      <c r="D67" s="3" t="s">
        <v>4</v>
      </c>
      <c r="E67" s="15" t="s">
        <v>138</v>
      </c>
      <c r="F67" s="21" t="s">
        <v>174</v>
      </c>
      <c r="G67" s="3" t="s">
        <v>4</v>
      </c>
      <c r="H67" s="135" t="s">
        <v>175</v>
      </c>
      <c r="I67" s="135"/>
    </row>
    <row r="68" spans="1:9" ht="60.75" x14ac:dyDescent="0.25">
      <c r="A68" s="134" t="s">
        <v>243</v>
      </c>
      <c r="B68" s="134"/>
      <c r="C68" s="134"/>
      <c r="D68" s="2" t="s">
        <v>134</v>
      </c>
      <c r="E68" s="53">
        <v>6800</v>
      </c>
      <c r="F68" s="21" t="s">
        <v>188</v>
      </c>
      <c r="G68" s="2" t="s">
        <v>4</v>
      </c>
      <c r="H68" s="75" t="s">
        <v>176</v>
      </c>
      <c r="I68" s="75"/>
    </row>
    <row r="69" spans="1:9" ht="26.25" customHeight="1" x14ac:dyDescent="0.25">
      <c r="A69" s="151" t="s">
        <v>81</v>
      </c>
      <c r="B69" s="151"/>
      <c r="C69" s="151"/>
      <c r="D69" s="3" t="s">
        <v>4</v>
      </c>
      <c r="E69" s="53" t="s">
        <v>217</v>
      </c>
      <c r="F69" s="3" t="s">
        <v>131</v>
      </c>
      <c r="G69" s="3" t="s">
        <v>4</v>
      </c>
      <c r="H69" s="148" t="s">
        <v>139</v>
      </c>
      <c r="I69" s="149"/>
    </row>
    <row r="70" spans="1:9" ht="40.5" hidden="1" x14ac:dyDescent="0.25">
      <c r="A70" s="134" t="s">
        <v>121</v>
      </c>
      <c r="B70" s="134"/>
      <c r="C70" s="134"/>
      <c r="D70" s="2" t="s">
        <v>4</v>
      </c>
      <c r="E70" s="18" t="s">
        <v>122</v>
      </c>
      <c r="F70" s="21" t="s">
        <v>123</v>
      </c>
      <c r="G70" s="2" t="s">
        <v>4</v>
      </c>
      <c r="H70" s="75" t="s">
        <v>100</v>
      </c>
      <c r="I70" s="75"/>
    </row>
    <row r="71" spans="1:9" ht="60.75" hidden="1" x14ac:dyDescent="0.25">
      <c r="A71" s="134" t="s">
        <v>124</v>
      </c>
      <c r="B71" s="134"/>
      <c r="C71" s="134"/>
      <c r="D71" s="2" t="s">
        <v>4</v>
      </c>
      <c r="E71" s="18" t="s">
        <v>125</v>
      </c>
      <c r="F71" s="21" t="s">
        <v>126</v>
      </c>
      <c r="G71" s="2" t="s">
        <v>4</v>
      </c>
      <c r="H71" s="75" t="s">
        <v>127</v>
      </c>
      <c r="I71" s="75"/>
    </row>
    <row r="72" spans="1:9" ht="20.25" hidden="1" x14ac:dyDescent="0.25">
      <c r="A72" s="134" t="s">
        <v>80</v>
      </c>
      <c r="B72" s="134"/>
      <c r="C72" s="134"/>
      <c r="D72" s="2" t="s">
        <v>4</v>
      </c>
      <c r="E72" s="18" t="s">
        <v>102</v>
      </c>
      <c r="F72" s="21" t="s">
        <v>79</v>
      </c>
      <c r="G72" s="2" t="s">
        <v>4</v>
      </c>
      <c r="H72" s="79" t="s">
        <v>102</v>
      </c>
      <c r="I72" s="81"/>
    </row>
    <row r="73" spans="1:9" ht="40.5" hidden="1" x14ac:dyDescent="0.25">
      <c r="A73" s="134" t="s">
        <v>128</v>
      </c>
      <c r="B73" s="134"/>
      <c r="C73" s="134"/>
      <c r="D73" s="2" t="s">
        <v>4</v>
      </c>
      <c r="E73" s="18" t="s">
        <v>101</v>
      </c>
      <c r="F73" s="21" t="s">
        <v>81</v>
      </c>
      <c r="G73" s="2" t="s">
        <v>4</v>
      </c>
      <c r="H73" s="75" t="s">
        <v>120</v>
      </c>
      <c r="I73" s="75"/>
    </row>
    <row r="74" spans="1:9" ht="20.25" hidden="1" x14ac:dyDescent="0.25">
      <c r="A74" s="134" t="s">
        <v>129</v>
      </c>
      <c r="B74" s="134"/>
      <c r="C74" s="134"/>
      <c r="D74" s="2" t="s">
        <v>4</v>
      </c>
      <c r="E74" s="19" t="s">
        <v>113</v>
      </c>
      <c r="F74" s="21" t="s">
        <v>130</v>
      </c>
      <c r="G74" s="2" t="s">
        <v>4</v>
      </c>
      <c r="H74" s="150" t="s">
        <v>113</v>
      </c>
      <c r="I74" s="150"/>
    </row>
    <row r="75" spans="1:9" ht="18" hidden="1" customHeight="1" x14ac:dyDescent="0.25">
      <c r="A75" s="151" t="s">
        <v>131</v>
      </c>
      <c r="B75" s="151"/>
      <c r="C75" s="151"/>
      <c r="D75" s="3" t="s">
        <v>4</v>
      </c>
      <c r="E75" s="11"/>
      <c r="F75" s="3" t="s">
        <v>131</v>
      </c>
      <c r="G75" s="3" t="s">
        <v>4</v>
      </c>
      <c r="H75" s="152" t="s">
        <v>113</v>
      </c>
      <c r="I75" s="153"/>
    </row>
    <row r="76" spans="1:9" ht="20.25" x14ac:dyDescent="0.25">
      <c r="A76" s="131" t="s">
        <v>76</v>
      </c>
      <c r="B76" s="132"/>
      <c r="C76" s="132"/>
      <c r="D76" s="132"/>
      <c r="E76" s="132"/>
      <c r="F76" s="132"/>
      <c r="G76" s="132"/>
      <c r="H76" s="132"/>
      <c r="I76" s="133"/>
    </row>
    <row r="77" spans="1:9" s="1" customFormat="1" ht="20.25" x14ac:dyDescent="0.25">
      <c r="A77" s="102" t="s">
        <v>218</v>
      </c>
      <c r="B77" s="102"/>
      <c r="C77" s="102"/>
      <c r="D77" s="102"/>
      <c r="E77" s="102"/>
      <c r="F77" s="102"/>
      <c r="G77" s="59" t="s">
        <v>4</v>
      </c>
      <c r="H77" s="101">
        <f>7500/10.764</f>
        <v>696.76700111482728</v>
      </c>
      <c r="I77" s="101"/>
    </row>
    <row r="78" spans="1:9" s="1" customFormat="1" ht="20.25" x14ac:dyDescent="0.25">
      <c r="A78" s="102" t="s">
        <v>219</v>
      </c>
      <c r="B78" s="102"/>
      <c r="C78" s="102"/>
      <c r="D78" s="102"/>
      <c r="E78" s="102"/>
      <c r="F78" s="102"/>
      <c r="G78" s="59" t="s">
        <v>4</v>
      </c>
      <c r="H78" s="101">
        <f>36900/10.764</f>
        <v>3428.0936454849502</v>
      </c>
      <c r="I78" s="101"/>
    </row>
    <row r="79" spans="1:9" s="1" customFormat="1" ht="20.25" x14ac:dyDescent="0.25">
      <c r="A79" s="102" t="s">
        <v>220</v>
      </c>
      <c r="B79" s="102"/>
      <c r="C79" s="102"/>
      <c r="D79" s="102"/>
      <c r="E79" s="102"/>
      <c r="F79" s="102"/>
      <c r="G79" s="59" t="s">
        <v>4</v>
      </c>
      <c r="H79" s="101">
        <f>6200/10.764</f>
        <v>575.99405425492387</v>
      </c>
      <c r="I79" s="101"/>
    </row>
    <row r="80" spans="1:9" s="1" customFormat="1" ht="20.25" x14ac:dyDescent="0.25">
      <c r="A80" s="102" t="s">
        <v>221</v>
      </c>
      <c r="B80" s="102"/>
      <c r="C80" s="102"/>
      <c r="D80" s="102"/>
      <c r="E80" s="102"/>
      <c r="F80" s="102"/>
      <c r="G80" s="59" t="s">
        <v>4</v>
      </c>
      <c r="H80" s="101">
        <f>41000/10.764</f>
        <v>3808.9929394277224</v>
      </c>
      <c r="I80" s="101"/>
    </row>
    <row r="81" spans="1:151 16227:16384" s="1" customFormat="1" ht="20.25" x14ac:dyDescent="0.25">
      <c r="A81" s="102" t="s">
        <v>140</v>
      </c>
      <c r="B81" s="102"/>
      <c r="C81" s="102"/>
      <c r="D81" s="102"/>
      <c r="E81" s="102"/>
      <c r="F81" s="102"/>
      <c r="G81" s="59" t="s">
        <v>4</v>
      </c>
      <c r="H81" s="101">
        <f>H80*0.8</f>
        <v>3047.1943515421781</v>
      </c>
      <c r="I81" s="101"/>
    </row>
    <row r="82" spans="1:151 16227:16384" ht="20.25" x14ac:dyDescent="0.25">
      <c r="A82" s="140" t="s">
        <v>85</v>
      </c>
      <c r="B82" s="141"/>
      <c r="C82" s="141"/>
      <c r="D82" s="141"/>
      <c r="E82" s="141"/>
      <c r="F82" s="141"/>
      <c r="G82" s="141"/>
      <c r="H82" s="141"/>
      <c r="I82" s="108"/>
    </row>
    <row r="83" spans="1:151 16227:16384" s="12" customFormat="1" ht="40.5" x14ac:dyDescent="0.25">
      <c r="A83" s="109" t="s">
        <v>185</v>
      </c>
      <c r="B83" s="110"/>
      <c r="C83" s="109" t="s">
        <v>186</v>
      </c>
      <c r="D83" s="110"/>
      <c r="E83" s="49" t="s">
        <v>187</v>
      </c>
      <c r="F83" s="109" t="s">
        <v>184</v>
      </c>
      <c r="G83" s="110"/>
      <c r="H83" s="49" t="s">
        <v>183</v>
      </c>
      <c r="I83" s="49" t="s">
        <v>182</v>
      </c>
      <c r="J83" s="37"/>
      <c r="K83" s="37"/>
      <c r="L83" s="37"/>
      <c r="M83" s="37"/>
      <c r="N83" s="37"/>
      <c r="O83" s="37"/>
      <c r="P83" s="37"/>
      <c r="Q83" s="37"/>
      <c r="R83" s="37"/>
      <c r="S83" s="37"/>
      <c r="T83" s="37"/>
      <c r="U83" s="37"/>
      <c r="V83" s="37"/>
      <c r="W83" s="37"/>
      <c r="X83" s="37"/>
      <c r="Y83" s="37"/>
      <c r="Z83" s="37"/>
      <c r="AA83" s="37"/>
      <c r="AB83" s="37"/>
      <c r="AC83" s="37"/>
      <c r="AD83" s="37"/>
      <c r="AE83" s="37"/>
      <c r="AF83" s="37"/>
      <c r="AG83" s="37"/>
      <c r="AH83" s="37"/>
      <c r="AI83" s="37"/>
      <c r="AJ83" s="37"/>
      <c r="AK83" s="37"/>
      <c r="AL83" s="37"/>
      <c r="AM83" s="37"/>
      <c r="AN83" s="37"/>
      <c r="AO83" s="37"/>
      <c r="AP83" s="37"/>
      <c r="AQ83" s="37"/>
      <c r="AR83" s="37"/>
      <c r="AS83" s="37"/>
      <c r="AT83" s="37"/>
      <c r="AU83" s="37"/>
      <c r="AV83" s="37"/>
      <c r="AW83" s="37"/>
      <c r="AX83" s="37"/>
      <c r="AY83" s="37"/>
      <c r="AZ83" s="37"/>
      <c r="BA83" s="37"/>
      <c r="BB83" s="37"/>
      <c r="BC83" s="37"/>
      <c r="BD83" s="37"/>
      <c r="BE83" s="37"/>
      <c r="BF83" s="37"/>
      <c r="BG83" s="37"/>
      <c r="BH83" s="37"/>
      <c r="BI83" s="37"/>
      <c r="BJ83" s="37"/>
      <c r="BK83" s="37"/>
      <c r="BL83" s="37"/>
      <c r="BM83" s="37"/>
      <c r="BN83" s="37"/>
      <c r="BO83" s="37"/>
      <c r="BP83" s="37"/>
      <c r="BQ83" s="37"/>
      <c r="BR83" s="37"/>
      <c r="BS83" s="37"/>
      <c r="BT83" s="37"/>
      <c r="BU83" s="37"/>
      <c r="BV83" s="37"/>
      <c r="BW83" s="37"/>
      <c r="BX83" s="37"/>
      <c r="BY83" s="37"/>
      <c r="BZ83" s="37"/>
      <c r="CA83" s="37"/>
      <c r="CB83" s="37"/>
      <c r="CC83" s="37"/>
      <c r="CD83" s="37"/>
      <c r="CE83" s="37"/>
      <c r="CF83" s="37"/>
      <c r="CG83" s="37"/>
      <c r="CH83" s="37"/>
      <c r="CI83" s="37"/>
      <c r="CJ83" s="37"/>
      <c r="CK83" s="37"/>
      <c r="CL83" s="37"/>
      <c r="CM83" s="37"/>
      <c r="CN83" s="37"/>
      <c r="CO83" s="37"/>
      <c r="CP83" s="37"/>
      <c r="CQ83" s="37"/>
      <c r="CR83" s="37"/>
      <c r="CS83" s="37"/>
      <c r="CT83" s="37"/>
      <c r="CU83" s="37"/>
      <c r="CV83" s="37"/>
      <c r="CW83" s="37"/>
      <c r="CX83" s="37"/>
      <c r="CY83" s="37"/>
      <c r="CZ83" s="37"/>
      <c r="DA83" s="37"/>
      <c r="DB83" s="37"/>
      <c r="DC83" s="37"/>
      <c r="DD83" s="37"/>
      <c r="DE83" s="37"/>
      <c r="DF83" s="37"/>
      <c r="DG83" s="37"/>
      <c r="DH83" s="37"/>
      <c r="DI83" s="37"/>
      <c r="DJ83" s="37"/>
      <c r="DK83" s="37"/>
      <c r="DL83" s="37"/>
      <c r="DM83" s="37"/>
      <c r="DN83" s="37"/>
      <c r="DO83" s="37"/>
      <c r="DP83" s="37"/>
      <c r="DQ83" s="37"/>
      <c r="DR83" s="37"/>
      <c r="DS83" s="37"/>
      <c r="DT83" s="37"/>
      <c r="DU83" s="37"/>
      <c r="DV83" s="37"/>
      <c r="DW83" s="37"/>
      <c r="DX83" s="37"/>
      <c r="DY83" s="37"/>
      <c r="DZ83" s="37"/>
      <c r="EA83" s="37"/>
      <c r="EB83" s="37"/>
      <c r="EC83" s="37"/>
      <c r="ED83" s="37"/>
      <c r="EE83" s="37"/>
      <c r="EF83" s="37"/>
      <c r="EG83" s="37"/>
      <c r="EH83" s="37"/>
      <c r="EI83" s="37"/>
      <c r="EJ83" s="37"/>
      <c r="EK83" s="37"/>
      <c r="EL83" s="37"/>
      <c r="EM83" s="37"/>
      <c r="EN83" s="37"/>
      <c r="EO83" s="37"/>
      <c r="EP83" s="37"/>
      <c r="EQ83" s="37"/>
      <c r="ER83" s="37"/>
      <c r="ES83" s="37"/>
      <c r="ET83" s="37"/>
      <c r="EU83" s="37"/>
      <c r="WZC83" s="37"/>
      <c r="WZD83" s="37"/>
      <c r="WZE83" s="37"/>
      <c r="WZF83" s="37"/>
      <c r="WZG83" s="37"/>
      <c r="WZH83" s="37"/>
      <c r="WZI83" s="37"/>
      <c r="WZJ83" s="37"/>
      <c r="WZK83" s="37"/>
      <c r="WZL83" s="37"/>
      <c r="WZM83" s="37"/>
      <c r="WZN83" s="37"/>
      <c r="WZO83" s="37"/>
      <c r="WZP83" s="37"/>
      <c r="WZQ83" s="37"/>
      <c r="WZR83" s="37"/>
      <c r="WZS83" s="37"/>
      <c r="WZT83" s="37"/>
      <c r="WZU83" s="37"/>
      <c r="WZV83" s="37"/>
      <c r="WZW83" s="37"/>
      <c r="WZX83" s="37"/>
      <c r="WZY83" s="37"/>
      <c r="WZZ83" s="37"/>
      <c r="XAA83" s="37"/>
      <c r="XAB83" s="37"/>
      <c r="XAC83" s="37"/>
      <c r="XAD83" s="37"/>
      <c r="XAE83" s="37"/>
      <c r="XAF83" s="37"/>
      <c r="XAG83" s="37"/>
      <c r="XAH83" s="37"/>
      <c r="XAI83" s="37"/>
      <c r="XAJ83" s="37"/>
      <c r="XAK83" s="37"/>
      <c r="XAL83" s="37"/>
      <c r="XAM83" s="37"/>
      <c r="XAN83" s="37"/>
      <c r="XAO83" s="37"/>
      <c r="XAP83" s="37"/>
      <c r="XAQ83" s="37"/>
      <c r="XAR83" s="37"/>
      <c r="XAS83" s="37"/>
      <c r="XAT83" s="37"/>
      <c r="XAU83" s="37"/>
      <c r="XAV83" s="37"/>
      <c r="XAW83" s="37"/>
      <c r="XAX83" s="37"/>
      <c r="XAY83" s="37"/>
      <c r="XAZ83" s="37"/>
      <c r="XBA83" s="37"/>
      <c r="XBB83" s="37"/>
      <c r="XBC83" s="37"/>
      <c r="XBD83" s="37"/>
      <c r="XBE83" s="37"/>
      <c r="XBF83" s="37"/>
      <c r="XBG83" s="37"/>
      <c r="XBH83" s="37"/>
      <c r="XBI83" s="37"/>
      <c r="XBJ83" s="37"/>
      <c r="XBK83" s="37"/>
      <c r="XBL83" s="37"/>
      <c r="XBM83" s="37"/>
      <c r="XBN83" s="37"/>
      <c r="XBO83" s="37"/>
      <c r="XBP83" s="37"/>
      <c r="XBQ83" s="37"/>
      <c r="XBR83" s="37"/>
      <c r="XBS83" s="37"/>
      <c r="XBT83" s="37"/>
      <c r="XBU83" s="37"/>
      <c r="XBV83" s="37"/>
      <c r="XBW83" s="37"/>
      <c r="XBX83" s="37"/>
      <c r="XBY83" s="37"/>
      <c r="XBZ83" s="37"/>
      <c r="XCA83" s="37"/>
      <c r="XCB83" s="37"/>
      <c r="XCC83" s="37"/>
      <c r="XCD83" s="37"/>
      <c r="XCE83" s="37"/>
      <c r="XCF83" s="37"/>
      <c r="XCG83" s="37"/>
      <c r="XCH83" s="37"/>
      <c r="XCI83" s="37"/>
      <c r="XCJ83" s="37"/>
      <c r="XCK83" s="37"/>
      <c r="XCL83" s="37"/>
      <c r="XCM83" s="37"/>
      <c r="XCN83" s="37"/>
      <c r="XCO83" s="37"/>
      <c r="XCP83" s="37"/>
      <c r="XCQ83" s="37"/>
      <c r="XCR83" s="37"/>
      <c r="XCS83" s="37"/>
      <c r="XCT83" s="37"/>
      <c r="XCU83" s="37"/>
      <c r="XCV83" s="37"/>
      <c r="XCW83" s="37"/>
      <c r="XCX83" s="37"/>
      <c r="XCY83" s="37"/>
      <c r="XCZ83" s="37"/>
      <c r="XDA83" s="37"/>
      <c r="XDB83" s="37"/>
      <c r="XDC83" s="37"/>
      <c r="XDD83" s="37"/>
      <c r="XDE83" s="37"/>
      <c r="XDF83" s="37"/>
      <c r="XDG83" s="37"/>
      <c r="XDH83" s="37"/>
      <c r="XDI83" s="37"/>
      <c r="XDJ83" s="37"/>
      <c r="XDK83" s="37"/>
      <c r="XDL83" s="37"/>
      <c r="XDM83" s="37"/>
      <c r="XDN83" s="37"/>
      <c r="XDO83" s="37"/>
      <c r="XDP83" s="37"/>
      <c r="XDQ83" s="37"/>
      <c r="XDR83" s="37"/>
      <c r="XDS83" s="37"/>
      <c r="XDT83" s="37"/>
      <c r="XDU83" s="37"/>
      <c r="XDV83" s="37"/>
      <c r="XDW83" s="37"/>
      <c r="XDX83" s="37"/>
      <c r="XDY83" s="37"/>
      <c r="XDZ83" s="37"/>
      <c r="XEA83" s="37"/>
      <c r="XEB83" s="37"/>
      <c r="XEC83" s="37"/>
      <c r="XED83" s="37"/>
      <c r="XEE83" s="37"/>
      <c r="XEF83" s="37"/>
      <c r="XEG83" s="37"/>
      <c r="XEH83" s="37"/>
      <c r="XEI83" s="37"/>
      <c r="XEJ83" s="37"/>
      <c r="XEK83" s="37"/>
      <c r="XEL83" s="37"/>
      <c r="XEM83" s="37"/>
      <c r="XEN83" s="37"/>
      <c r="XEO83" s="37"/>
      <c r="XEP83" s="37"/>
      <c r="XEQ83" s="37"/>
      <c r="XER83" s="37"/>
      <c r="XES83" s="37"/>
      <c r="XET83" s="37"/>
      <c r="XEU83" s="37"/>
      <c r="XEV83" s="37"/>
      <c r="XEW83" s="37"/>
      <c r="XEX83" s="37"/>
      <c r="XEY83" s="37"/>
      <c r="XEZ83" s="37"/>
      <c r="XFA83" s="37"/>
      <c r="XFB83" s="37"/>
      <c r="XFC83" s="37"/>
      <c r="XFD83" s="37"/>
    </row>
    <row r="84" spans="1:151 16227:16384" s="12" customFormat="1" ht="20.25" x14ac:dyDescent="0.25">
      <c r="A84" s="111" t="s">
        <v>223</v>
      </c>
      <c r="B84" s="112"/>
      <c r="C84" s="111" t="s">
        <v>98</v>
      </c>
      <c r="D84" s="112"/>
      <c r="E84" s="50" t="s">
        <v>230</v>
      </c>
      <c r="F84" s="111">
        <f>COUNT(F91:G97)+COUNT(F99:G117)*22+COUNT(F119:G123,F125:G137)*4+COUNT(F139:G143,F145:G157)</f>
        <v>515</v>
      </c>
      <c r="G84" s="112"/>
      <c r="H84" s="50">
        <f>SUM(F91:G97)+SUM(F99:G117)*22+SUM(F119:G123,F125:G137)*4+SUM(F139:G143,F145:G157)</f>
        <v>166192.9308</v>
      </c>
      <c r="I84" s="50">
        <f>SUM(I91:I97)+SUM(I99:I117)*22+SUM(I119:I123,I125:I137)*4+SUM(I139:I143,I145:I157)</f>
        <v>249289.39620000013</v>
      </c>
      <c r="J84" s="37"/>
      <c r="K84" s="37"/>
      <c r="L84" s="37"/>
      <c r="M84" s="37"/>
      <c r="N84" s="37"/>
      <c r="O84" s="37"/>
      <c r="P84" s="37"/>
      <c r="Q84" s="37"/>
      <c r="R84" s="37"/>
      <c r="S84" s="37"/>
      <c r="T84" s="37"/>
      <c r="U84" s="37"/>
      <c r="V84" s="37"/>
      <c r="W84" s="37"/>
      <c r="X84" s="37"/>
      <c r="Y84" s="37"/>
      <c r="Z84" s="37"/>
      <c r="AA84" s="37"/>
      <c r="AB84" s="37"/>
      <c r="AC84" s="37"/>
      <c r="AD84" s="37"/>
      <c r="AE84" s="37"/>
      <c r="AF84" s="37"/>
      <c r="AG84" s="37"/>
      <c r="AH84" s="37"/>
      <c r="AI84" s="37"/>
      <c r="AJ84" s="37"/>
      <c r="AK84" s="37"/>
      <c r="AL84" s="37"/>
      <c r="AM84" s="37"/>
      <c r="AN84" s="37"/>
      <c r="AO84" s="37"/>
      <c r="AP84" s="37"/>
      <c r="AQ84" s="37"/>
      <c r="AR84" s="37"/>
      <c r="AS84" s="37"/>
      <c r="AT84" s="37"/>
      <c r="AU84" s="37"/>
      <c r="AV84" s="37"/>
      <c r="AW84" s="37"/>
      <c r="AX84" s="37"/>
      <c r="AY84" s="37"/>
      <c r="AZ84" s="37"/>
      <c r="BA84" s="37"/>
      <c r="BB84" s="37"/>
      <c r="BC84" s="37"/>
      <c r="BD84" s="37"/>
      <c r="BE84" s="37"/>
      <c r="BF84" s="37"/>
      <c r="BG84" s="37"/>
      <c r="BH84" s="37"/>
      <c r="BI84" s="37"/>
      <c r="BJ84" s="37"/>
      <c r="BK84" s="37"/>
      <c r="BL84" s="37"/>
      <c r="BM84" s="37"/>
      <c r="BN84" s="37"/>
      <c r="BO84" s="37"/>
      <c r="BP84" s="37"/>
      <c r="BQ84" s="37"/>
      <c r="BR84" s="37"/>
      <c r="BS84" s="37"/>
      <c r="BT84" s="37"/>
      <c r="BU84" s="37"/>
      <c r="BV84" s="37"/>
      <c r="BW84" s="37"/>
      <c r="BX84" s="37"/>
      <c r="BY84" s="37"/>
      <c r="BZ84" s="37"/>
      <c r="CA84" s="37"/>
      <c r="CB84" s="37"/>
      <c r="CC84" s="37"/>
      <c r="CD84" s="37"/>
      <c r="CE84" s="37"/>
      <c r="CF84" s="37"/>
      <c r="CG84" s="37"/>
      <c r="CH84" s="37"/>
      <c r="CI84" s="37"/>
      <c r="CJ84" s="37"/>
      <c r="CK84" s="37"/>
      <c r="CL84" s="37"/>
      <c r="CM84" s="37"/>
      <c r="CN84" s="37"/>
      <c r="CO84" s="37"/>
      <c r="CP84" s="37"/>
      <c r="CQ84" s="37"/>
      <c r="CR84" s="37"/>
      <c r="CS84" s="37"/>
      <c r="CT84" s="37"/>
      <c r="CU84" s="37"/>
      <c r="CV84" s="37"/>
      <c r="CW84" s="37"/>
      <c r="CX84" s="37"/>
      <c r="CY84" s="37"/>
      <c r="CZ84" s="37"/>
      <c r="DA84" s="37"/>
      <c r="DB84" s="37"/>
      <c r="DC84" s="37"/>
      <c r="DD84" s="37"/>
      <c r="DE84" s="37"/>
      <c r="DF84" s="37"/>
      <c r="DG84" s="37"/>
      <c r="DH84" s="37"/>
      <c r="DI84" s="37"/>
      <c r="DJ84" s="37"/>
      <c r="DK84" s="37"/>
      <c r="DL84" s="37"/>
      <c r="DM84" s="37"/>
      <c r="DN84" s="37"/>
      <c r="DO84" s="37"/>
      <c r="DP84" s="37"/>
      <c r="DQ84" s="37"/>
      <c r="DR84" s="37"/>
      <c r="DS84" s="37"/>
      <c r="DT84" s="37"/>
      <c r="DU84" s="37"/>
      <c r="DV84" s="37"/>
      <c r="DW84" s="37"/>
      <c r="DX84" s="37"/>
      <c r="DY84" s="37"/>
      <c r="DZ84" s="37"/>
      <c r="EA84" s="37"/>
      <c r="EB84" s="37"/>
      <c r="EC84" s="37"/>
      <c r="ED84" s="37"/>
      <c r="EE84" s="37"/>
      <c r="EF84" s="37"/>
      <c r="EG84" s="37"/>
      <c r="EH84" s="37"/>
      <c r="EI84" s="37"/>
      <c r="EJ84" s="37"/>
      <c r="EK84" s="37"/>
      <c r="EL84" s="37"/>
      <c r="EM84" s="37"/>
      <c r="EN84" s="37"/>
      <c r="EO84" s="37"/>
      <c r="EP84" s="37"/>
      <c r="EQ84" s="37"/>
      <c r="ER84" s="37"/>
      <c r="ES84" s="37"/>
      <c r="ET84" s="37"/>
      <c r="EU84" s="37"/>
      <c r="WZC84" s="37"/>
      <c r="WZD84" s="37"/>
      <c r="WZE84" s="37"/>
      <c r="WZF84" s="37"/>
      <c r="WZG84" s="37"/>
      <c r="WZH84" s="37"/>
      <c r="WZI84" s="37"/>
      <c r="WZJ84" s="37"/>
      <c r="WZK84" s="37"/>
      <c r="WZL84" s="37"/>
      <c r="WZM84" s="37"/>
      <c r="WZN84" s="37"/>
      <c r="WZO84" s="37"/>
      <c r="WZP84" s="37"/>
      <c r="WZQ84" s="37"/>
      <c r="WZR84" s="37"/>
      <c r="WZS84" s="37"/>
      <c r="WZT84" s="37"/>
      <c r="WZU84" s="37"/>
      <c r="WZV84" s="37"/>
      <c r="WZW84" s="37"/>
      <c r="WZX84" s="37"/>
      <c r="WZY84" s="37"/>
      <c r="WZZ84" s="37"/>
      <c r="XAA84" s="37"/>
      <c r="XAB84" s="37"/>
      <c r="XAC84" s="37"/>
      <c r="XAD84" s="37"/>
      <c r="XAE84" s="37"/>
      <c r="XAF84" s="37"/>
      <c r="XAG84" s="37"/>
      <c r="XAH84" s="37"/>
      <c r="XAI84" s="37"/>
      <c r="XAJ84" s="37"/>
      <c r="XAK84" s="37"/>
      <c r="XAL84" s="37"/>
      <c r="XAM84" s="37"/>
      <c r="XAN84" s="37"/>
      <c r="XAO84" s="37"/>
      <c r="XAP84" s="37"/>
      <c r="XAQ84" s="37"/>
      <c r="XAR84" s="37"/>
      <c r="XAS84" s="37"/>
      <c r="XAT84" s="37"/>
      <c r="XAU84" s="37"/>
      <c r="XAV84" s="37"/>
      <c r="XAW84" s="37"/>
      <c r="XAX84" s="37"/>
      <c r="XAY84" s="37"/>
      <c r="XAZ84" s="37"/>
      <c r="XBA84" s="37"/>
      <c r="XBB84" s="37"/>
      <c r="XBC84" s="37"/>
      <c r="XBD84" s="37"/>
      <c r="XBE84" s="37"/>
      <c r="XBF84" s="37"/>
      <c r="XBG84" s="37"/>
      <c r="XBH84" s="37"/>
      <c r="XBI84" s="37"/>
      <c r="XBJ84" s="37"/>
      <c r="XBK84" s="37"/>
      <c r="XBL84" s="37"/>
      <c r="XBM84" s="37"/>
      <c r="XBN84" s="37"/>
      <c r="XBO84" s="37"/>
      <c r="XBP84" s="37"/>
      <c r="XBQ84" s="37"/>
      <c r="XBR84" s="37"/>
      <c r="XBS84" s="37"/>
      <c r="XBT84" s="37"/>
      <c r="XBU84" s="37"/>
      <c r="XBV84" s="37"/>
      <c r="XBW84" s="37"/>
      <c r="XBX84" s="37"/>
      <c r="XBY84" s="37"/>
      <c r="XBZ84" s="37"/>
      <c r="XCA84" s="37"/>
      <c r="XCB84" s="37"/>
      <c r="XCC84" s="37"/>
      <c r="XCD84" s="37"/>
      <c r="XCE84" s="37"/>
      <c r="XCF84" s="37"/>
      <c r="XCG84" s="37"/>
      <c r="XCH84" s="37"/>
      <c r="XCI84" s="37"/>
      <c r="XCJ84" s="37"/>
      <c r="XCK84" s="37"/>
      <c r="XCL84" s="37"/>
      <c r="XCM84" s="37"/>
      <c r="XCN84" s="37"/>
      <c r="XCO84" s="37"/>
      <c r="XCP84" s="37"/>
      <c r="XCQ84" s="37"/>
      <c r="XCR84" s="37"/>
      <c r="XCS84" s="37"/>
      <c r="XCT84" s="37"/>
      <c r="XCU84" s="37"/>
      <c r="XCV84" s="37"/>
      <c r="XCW84" s="37"/>
      <c r="XCX84" s="37"/>
      <c r="XCY84" s="37"/>
      <c r="XCZ84" s="37"/>
      <c r="XDA84" s="37"/>
      <c r="XDB84" s="37"/>
      <c r="XDC84" s="37"/>
      <c r="XDD84" s="37"/>
      <c r="XDE84" s="37"/>
      <c r="XDF84" s="37"/>
      <c r="XDG84" s="37"/>
      <c r="XDH84" s="37"/>
      <c r="XDI84" s="37"/>
      <c r="XDJ84" s="37"/>
      <c r="XDK84" s="37"/>
      <c r="XDL84" s="37"/>
      <c r="XDM84" s="37"/>
      <c r="XDN84" s="37"/>
      <c r="XDO84" s="37"/>
      <c r="XDP84" s="37"/>
      <c r="XDQ84" s="37"/>
      <c r="XDR84" s="37"/>
      <c r="XDS84" s="37"/>
      <c r="XDT84" s="37"/>
      <c r="XDU84" s="37"/>
      <c r="XDV84" s="37"/>
      <c r="XDW84" s="37"/>
      <c r="XDX84" s="37"/>
      <c r="XDY84" s="37"/>
      <c r="XDZ84" s="37"/>
      <c r="XEA84" s="37"/>
      <c r="XEB84" s="37"/>
      <c r="XEC84" s="37"/>
      <c r="XED84" s="37"/>
      <c r="XEE84" s="37"/>
      <c r="XEF84" s="37"/>
      <c r="XEG84" s="37"/>
      <c r="XEH84" s="37"/>
      <c r="XEI84" s="37"/>
      <c r="XEJ84" s="37"/>
      <c r="XEK84" s="37"/>
      <c r="XEL84" s="37"/>
      <c r="XEM84" s="37"/>
      <c r="XEN84" s="37"/>
      <c r="XEO84" s="37"/>
      <c r="XEP84" s="37"/>
      <c r="XEQ84" s="37"/>
      <c r="XER84" s="37"/>
      <c r="XES84" s="37"/>
      <c r="XET84" s="37"/>
      <c r="XEU84" s="37"/>
      <c r="XEV84" s="37"/>
      <c r="XEW84" s="37"/>
      <c r="XEX84" s="37"/>
      <c r="XEY84" s="37"/>
      <c r="XEZ84" s="37"/>
      <c r="XFA84" s="37"/>
      <c r="XFB84" s="37"/>
      <c r="XFC84" s="37"/>
      <c r="XFD84" s="37"/>
    </row>
    <row r="85" spans="1:151 16227:16384" ht="20.25" x14ac:dyDescent="0.25">
      <c r="A85" s="106" t="s">
        <v>181</v>
      </c>
      <c r="B85" s="107"/>
      <c r="C85" s="107"/>
      <c r="D85" s="107"/>
      <c r="E85" s="107"/>
      <c r="F85" s="107"/>
      <c r="G85" s="107"/>
      <c r="H85" s="107"/>
      <c r="I85" s="108"/>
    </row>
    <row r="86" spans="1:151 16227:16384" ht="44.25" customHeight="1" x14ac:dyDescent="0.25">
      <c r="A86" s="104" t="s">
        <v>107</v>
      </c>
      <c r="B86" s="104"/>
      <c r="C86" s="104" t="s">
        <v>103</v>
      </c>
      <c r="D86" s="104"/>
      <c r="E86" s="104" t="s">
        <v>104</v>
      </c>
      <c r="F86" s="104" t="s">
        <v>105</v>
      </c>
      <c r="G86" s="104"/>
      <c r="H86" s="104" t="s">
        <v>106</v>
      </c>
      <c r="I86" s="39" t="s">
        <v>159</v>
      </c>
      <c r="J86" s="37"/>
      <c r="K86" s="37"/>
      <c r="L86" s="37"/>
      <c r="M86" s="37"/>
      <c r="N86" s="37"/>
      <c r="O86" s="37"/>
      <c r="P86" s="37"/>
      <c r="Q86" s="37"/>
      <c r="R86" s="37"/>
      <c r="S86" s="37"/>
      <c r="T86" s="37"/>
      <c r="U86" s="37"/>
      <c r="V86" s="37"/>
      <c r="W86" s="37"/>
      <c r="X86" s="37"/>
      <c r="Y86" s="37"/>
      <c r="Z86" s="37"/>
      <c r="AA86" s="37"/>
    </row>
    <row r="87" spans="1:151 16227:16384" s="12" customFormat="1" ht="20.25" x14ac:dyDescent="0.25">
      <c r="A87" s="104"/>
      <c r="B87" s="104"/>
      <c r="C87" s="104"/>
      <c r="D87" s="104"/>
      <c r="E87" s="104"/>
      <c r="F87" s="104"/>
      <c r="G87" s="104"/>
      <c r="H87" s="104"/>
      <c r="I87" s="40">
        <v>0.5</v>
      </c>
      <c r="J87" s="37"/>
      <c r="K87" s="37"/>
      <c r="L87" s="37"/>
      <c r="M87" s="37"/>
      <c r="N87" s="37"/>
      <c r="O87" s="37"/>
      <c r="P87" s="37"/>
      <c r="Q87" s="37"/>
      <c r="R87" s="37"/>
      <c r="S87" s="37"/>
      <c r="T87" s="37"/>
      <c r="U87" s="37"/>
      <c r="V87" s="37"/>
      <c r="W87" s="37"/>
      <c r="X87" s="37"/>
      <c r="Y87" s="37"/>
      <c r="Z87" s="37"/>
      <c r="AA87" s="37"/>
      <c r="AB87" s="37"/>
      <c r="AC87" s="37"/>
      <c r="AD87" s="37"/>
      <c r="AE87" s="37"/>
      <c r="AF87" s="37"/>
      <c r="AG87" s="37"/>
      <c r="AH87" s="37"/>
      <c r="AI87" s="37"/>
      <c r="AJ87" s="37"/>
      <c r="AK87" s="37"/>
      <c r="AL87" s="37"/>
      <c r="AM87" s="37"/>
      <c r="AN87" s="37"/>
      <c r="AO87" s="37"/>
      <c r="AP87" s="37"/>
      <c r="AQ87" s="37"/>
      <c r="AR87" s="37"/>
      <c r="AS87" s="37"/>
      <c r="AT87" s="37"/>
      <c r="AU87" s="37"/>
      <c r="AV87" s="37"/>
      <c r="AW87" s="37"/>
      <c r="AX87" s="37"/>
      <c r="AY87" s="37"/>
      <c r="AZ87" s="37"/>
      <c r="BA87" s="37"/>
      <c r="BB87" s="37"/>
      <c r="BC87" s="37"/>
      <c r="BD87" s="37"/>
      <c r="BE87" s="37"/>
      <c r="BF87" s="37"/>
      <c r="BG87" s="37"/>
      <c r="BH87" s="37"/>
      <c r="BI87" s="37"/>
      <c r="BJ87" s="37"/>
      <c r="BK87" s="37"/>
      <c r="BL87" s="37"/>
      <c r="BM87" s="37"/>
      <c r="BN87" s="37"/>
      <c r="BO87" s="37"/>
      <c r="BP87" s="37"/>
      <c r="BQ87" s="37"/>
      <c r="BR87" s="37"/>
      <c r="BS87" s="37"/>
      <c r="BT87" s="37"/>
      <c r="BU87" s="37"/>
      <c r="BV87" s="37"/>
      <c r="BW87" s="37"/>
      <c r="BX87" s="37"/>
      <c r="BY87" s="37"/>
      <c r="BZ87" s="37"/>
      <c r="CA87" s="37"/>
      <c r="CB87" s="37"/>
      <c r="CC87" s="37"/>
      <c r="CD87" s="37"/>
      <c r="CE87" s="37"/>
      <c r="CF87" s="37"/>
      <c r="CG87" s="37"/>
      <c r="CH87" s="37"/>
      <c r="CI87" s="37"/>
      <c r="CJ87" s="37"/>
      <c r="CK87" s="37"/>
      <c r="CL87" s="37"/>
      <c r="CM87" s="37"/>
      <c r="CN87" s="37"/>
      <c r="CO87" s="37"/>
      <c r="CP87" s="37"/>
      <c r="CQ87" s="37"/>
      <c r="CR87" s="37"/>
      <c r="CS87" s="37"/>
      <c r="CT87" s="37"/>
      <c r="CU87" s="37"/>
      <c r="CV87" s="37"/>
      <c r="CW87" s="37"/>
      <c r="CX87" s="37"/>
      <c r="CY87" s="37"/>
      <c r="CZ87" s="37"/>
      <c r="DA87" s="37"/>
      <c r="DB87" s="37"/>
      <c r="DC87" s="37"/>
      <c r="DD87" s="37"/>
      <c r="DE87" s="37"/>
      <c r="DF87" s="37"/>
      <c r="DG87" s="37"/>
      <c r="DH87" s="37"/>
      <c r="DI87" s="37"/>
      <c r="DJ87" s="37"/>
      <c r="DK87" s="37"/>
      <c r="DL87" s="37"/>
      <c r="DM87" s="37"/>
      <c r="DN87" s="37"/>
      <c r="DO87" s="37"/>
      <c r="DP87" s="37"/>
      <c r="DQ87" s="37"/>
      <c r="DR87" s="37"/>
      <c r="DS87" s="37"/>
      <c r="DT87" s="37"/>
      <c r="DU87" s="37"/>
      <c r="DV87" s="37"/>
      <c r="DW87" s="37"/>
      <c r="DX87" s="37"/>
      <c r="DY87" s="37"/>
      <c r="DZ87" s="37"/>
      <c r="EA87" s="37"/>
      <c r="EB87" s="37"/>
      <c r="EC87" s="37"/>
      <c r="ED87" s="37"/>
      <c r="EE87" s="37"/>
      <c r="EF87" s="37"/>
      <c r="EG87" s="37"/>
      <c r="EH87" s="37"/>
      <c r="EI87" s="37"/>
      <c r="EJ87" s="37"/>
      <c r="EK87" s="37"/>
      <c r="EL87" s="37"/>
      <c r="EM87" s="37"/>
      <c r="EN87" s="37"/>
      <c r="EO87" s="37"/>
      <c r="EP87" s="37"/>
      <c r="EQ87" s="37"/>
      <c r="ER87" s="37"/>
      <c r="ES87" s="37"/>
      <c r="ET87" s="37"/>
      <c r="EU87" s="37"/>
      <c r="WZC87" s="37"/>
      <c r="WZD87" s="37"/>
      <c r="WZE87" s="37"/>
      <c r="WZF87" s="37"/>
      <c r="WZG87" s="37"/>
      <c r="WZH87" s="37"/>
      <c r="WZI87" s="37"/>
      <c r="WZJ87" s="37"/>
      <c r="WZK87" s="37"/>
      <c r="WZL87" s="37"/>
      <c r="WZM87" s="37"/>
      <c r="WZN87" s="37"/>
      <c r="WZO87" s="37"/>
      <c r="WZP87" s="37"/>
      <c r="WZQ87" s="37"/>
      <c r="WZR87" s="37"/>
      <c r="WZS87" s="37"/>
      <c r="WZT87" s="37"/>
      <c r="WZU87" s="37"/>
      <c r="WZV87" s="37"/>
      <c r="WZW87" s="37"/>
      <c r="WZX87" s="37"/>
      <c r="WZY87" s="37"/>
      <c r="WZZ87" s="37"/>
      <c r="XAA87" s="37"/>
      <c r="XAB87" s="37"/>
      <c r="XAC87" s="37"/>
      <c r="XAD87" s="37"/>
      <c r="XAE87" s="37"/>
      <c r="XAF87" s="37"/>
      <c r="XAG87" s="37"/>
      <c r="XAH87" s="37"/>
      <c r="XAI87" s="37"/>
      <c r="XAJ87" s="37"/>
      <c r="XAK87" s="37"/>
      <c r="XAL87" s="37"/>
      <c r="XAM87" s="37"/>
      <c r="XAN87" s="37"/>
      <c r="XAO87" s="37"/>
      <c r="XAP87" s="37"/>
      <c r="XAQ87" s="37"/>
      <c r="XAR87" s="37"/>
      <c r="XAS87" s="37"/>
      <c r="XAT87" s="37"/>
      <c r="XAU87" s="37"/>
      <c r="XAV87" s="37"/>
      <c r="XAW87" s="37"/>
      <c r="XAX87" s="37"/>
      <c r="XAY87" s="37"/>
      <c r="XAZ87" s="37"/>
      <c r="XBA87" s="37"/>
      <c r="XBB87" s="37"/>
      <c r="XBC87" s="37"/>
      <c r="XBD87" s="37"/>
      <c r="XBE87" s="37"/>
      <c r="XBF87" s="37"/>
      <c r="XBG87" s="37"/>
      <c r="XBH87" s="37"/>
      <c r="XBI87" s="37"/>
      <c r="XBJ87" s="37"/>
      <c r="XBK87" s="37"/>
      <c r="XBL87" s="37"/>
      <c r="XBM87" s="37"/>
      <c r="XBN87" s="37"/>
      <c r="XBO87" s="37"/>
      <c r="XBP87" s="37"/>
      <c r="XBQ87" s="37"/>
      <c r="XBR87" s="37"/>
      <c r="XBS87" s="37"/>
      <c r="XBT87" s="37"/>
      <c r="XBU87" s="37"/>
      <c r="XBV87" s="37"/>
      <c r="XBW87" s="37"/>
      <c r="XBX87" s="37"/>
      <c r="XBY87" s="37"/>
      <c r="XBZ87" s="37"/>
      <c r="XCA87" s="37"/>
      <c r="XCB87" s="37"/>
      <c r="XCC87" s="37"/>
      <c r="XCD87" s="37"/>
      <c r="XCE87" s="37"/>
      <c r="XCF87" s="37"/>
      <c r="XCG87" s="37"/>
      <c r="XCH87" s="37"/>
      <c r="XCI87" s="37"/>
      <c r="XCJ87" s="37"/>
      <c r="XCK87" s="37"/>
      <c r="XCL87" s="37"/>
      <c r="XCM87" s="37"/>
      <c r="XCN87" s="37"/>
      <c r="XCO87" s="37"/>
      <c r="XCP87" s="37"/>
      <c r="XCQ87" s="37"/>
      <c r="XCR87" s="37"/>
      <c r="XCS87" s="37"/>
      <c r="XCT87" s="37"/>
      <c r="XCU87" s="37"/>
      <c r="XCV87" s="37"/>
      <c r="XCW87" s="37"/>
      <c r="XCX87" s="37"/>
      <c r="XCY87" s="37"/>
      <c r="XCZ87" s="37"/>
      <c r="XDA87" s="37"/>
      <c r="XDB87" s="37"/>
      <c r="XDC87" s="37"/>
      <c r="XDD87" s="37"/>
      <c r="XDE87" s="37"/>
      <c r="XDF87" s="37"/>
      <c r="XDG87" s="37"/>
      <c r="XDH87" s="37"/>
      <c r="XDI87" s="37"/>
      <c r="XDJ87" s="37"/>
      <c r="XDK87" s="37"/>
      <c r="XDL87" s="37"/>
      <c r="XDM87" s="37"/>
      <c r="XDN87" s="37"/>
      <c r="XDO87" s="37"/>
      <c r="XDP87" s="37"/>
      <c r="XDQ87" s="37"/>
      <c r="XDR87" s="37"/>
      <c r="XDS87" s="37"/>
      <c r="XDT87" s="37"/>
      <c r="XDU87" s="37"/>
      <c r="XDV87" s="37"/>
      <c r="XDW87" s="37"/>
      <c r="XDX87" s="37"/>
      <c r="XDY87" s="37"/>
      <c r="XDZ87" s="37"/>
      <c r="XEA87" s="37"/>
      <c r="XEB87" s="37"/>
      <c r="XEC87" s="37"/>
      <c r="XED87" s="37"/>
      <c r="XEE87" s="37"/>
      <c r="XEF87" s="37"/>
      <c r="XEG87" s="37"/>
      <c r="XEH87" s="37"/>
      <c r="XEI87" s="37"/>
      <c r="XEJ87" s="37"/>
      <c r="XEK87" s="37"/>
      <c r="XEL87" s="37"/>
      <c r="XEM87" s="37"/>
      <c r="XEN87" s="37"/>
      <c r="XEO87" s="37"/>
      <c r="XEP87" s="37"/>
      <c r="XEQ87" s="37"/>
      <c r="XER87" s="37"/>
      <c r="XES87" s="37"/>
      <c r="XET87" s="37"/>
      <c r="XEU87" s="37"/>
      <c r="XEV87" s="37"/>
      <c r="XEW87" s="37"/>
      <c r="XEX87" s="37"/>
      <c r="XEY87" s="37"/>
      <c r="XEZ87" s="37"/>
      <c r="XFA87" s="37"/>
      <c r="XFB87" s="37"/>
      <c r="XFC87" s="37"/>
      <c r="XFD87" s="37"/>
    </row>
    <row r="88" spans="1:151 16227:16384" s="12" customFormat="1" ht="20.25" x14ac:dyDescent="0.25">
      <c r="A88" s="98" t="s">
        <v>223</v>
      </c>
      <c r="B88" s="99"/>
      <c r="C88" s="99"/>
      <c r="D88" s="99"/>
      <c r="E88" s="99"/>
      <c r="F88" s="99"/>
      <c r="G88" s="99"/>
      <c r="H88" s="99"/>
      <c r="I88" s="103"/>
      <c r="J88" s="37"/>
      <c r="K88" s="37"/>
      <c r="L88" s="37"/>
      <c r="M88" s="37"/>
      <c r="N88" s="37"/>
      <c r="O88" s="37"/>
      <c r="P88" s="37"/>
      <c r="Q88" s="37"/>
      <c r="R88" s="37"/>
      <c r="S88" s="37"/>
      <c r="T88" s="37"/>
      <c r="U88" s="37"/>
      <c r="V88" s="37"/>
      <c r="W88" s="37"/>
      <c r="X88" s="37"/>
      <c r="Y88" s="37"/>
      <c r="Z88" s="37"/>
      <c r="AA88" s="37"/>
      <c r="AB88" s="37"/>
      <c r="AC88" s="37"/>
      <c r="AD88" s="37"/>
      <c r="AE88" s="37"/>
      <c r="AF88" s="37"/>
      <c r="AG88" s="37"/>
      <c r="AH88" s="37"/>
      <c r="AI88" s="37"/>
      <c r="AJ88" s="37"/>
      <c r="AK88" s="37"/>
      <c r="AL88" s="37"/>
      <c r="AM88" s="37"/>
      <c r="AN88" s="37"/>
      <c r="AO88" s="37"/>
      <c r="AP88" s="37"/>
      <c r="AQ88" s="37"/>
      <c r="AR88" s="37"/>
      <c r="AS88" s="37"/>
      <c r="AT88" s="37"/>
      <c r="AU88" s="37"/>
      <c r="AV88" s="37"/>
      <c r="AW88" s="37"/>
      <c r="AX88" s="37"/>
      <c r="AY88" s="37"/>
      <c r="AZ88" s="37"/>
      <c r="BA88" s="37"/>
      <c r="BB88" s="37"/>
      <c r="BC88" s="37"/>
      <c r="BD88" s="37"/>
      <c r="BE88" s="37"/>
      <c r="BF88" s="37"/>
      <c r="BG88" s="37"/>
      <c r="BH88" s="37"/>
      <c r="BI88" s="37"/>
      <c r="BJ88" s="37"/>
      <c r="BK88" s="37"/>
      <c r="BL88" s="37"/>
      <c r="BM88" s="37"/>
      <c r="BN88" s="37"/>
      <c r="BO88" s="37"/>
      <c r="BP88" s="37"/>
      <c r="BQ88" s="37"/>
      <c r="BR88" s="37"/>
      <c r="BS88" s="37"/>
      <c r="BT88" s="37"/>
      <c r="BU88" s="37"/>
      <c r="BV88" s="37"/>
      <c r="BW88" s="37"/>
      <c r="BX88" s="37"/>
      <c r="BY88" s="37"/>
      <c r="BZ88" s="37"/>
      <c r="CA88" s="37"/>
      <c r="CB88" s="37"/>
      <c r="CC88" s="37"/>
      <c r="CD88" s="37"/>
      <c r="CE88" s="37"/>
      <c r="CF88" s="37"/>
      <c r="CG88" s="37"/>
      <c r="CH88" s="37"/>
      <c r="CI88" s="37"/>
      <c r="CJ88" s="37"/>
      <c r="CK88" s="37"/>
      <c r="CL88" s="37"/>
      <c r="CM88" s="37"/>
      <c r="CN88" s="37"/>
      <c r="CO88" s="37"/>
      <c r="CP88" s="37"/>
      <c r="CQ88" s="37"/>
      <c r="CR88" s="37"/>
      <c r="CS88" s="37"/>
      <c r="CT88" s="37"/>
      <c r="CU88" s="37"/>
      <c r="CV88" s="37"/>
      <c r="CW88" s="37"/>
      <c r="CX88" s="37"/>
      <c r="CY88" s="37"/>
      <c r="CZ88" s="37"/>
      <c r="DA88" s="37"/>
      <c r="DB88" s="37"/>
      <c r="DC88" s="37"/>
      <c r="DD88" s="37"/>
      <c r="DE88" s="37"/>
      <c r="DF88" s="37"/>
      <c r="DG88" s="37"/>
      <c r="DH88" s="37"/>
      <c r="DI88" s="37"/>
      <c r="DJ88" s="37"/>
      <c r="DK88" s="37"/>
      <c r="DL88" s="37"/>
      <c r="DM88" s="37"/>
      <c r="DN88" s="37"/>
      <c r="DO88" s="37"/>
      <c r="DP88" s="37"/>
      <c r="DQ88" s="37"/>
      <c r="DR88" s="37"/>
      <c r="DS88" s="37"/>
      <c r="DT88" s="37"/>
      <c r="DU88" s="37"/>
      <c r="DV88" s="37"/>
      <c r="DW88" s="37"/>
      <c r="DX88" s="37"/>
      <c r="DY88" s="37"/>
      <c r="DZ88" s="37"/>
      <c r="EA88" s="37"/>
      <c r="EB88" s="37"/>
      <c r="EC88" s="37"/>
      <c r="ED88" s="37"/>
      <c r="EE88" s="37"/>
      <c r="EF88" s="37"/>
      <c r="EG88" s="37"/>
      <c r="EH88" s="37"/>
      <c r="EI88" s="37"/>
      <c r="EJ88" s="37"/>
      <c r="EK88" s="37"/>
      <c r="EL88" s="37"/>
      <c r="EM88" s="37"/>
      <c r="EN88" s="37"/>
      <c r="EO88" s="37"/>
      <c r="EP88" s="37"/>
      <c r="EQ88" s="37"/>
      <c r="ER88" s="37"/>
      <c r="ES88" s="37"/>
      <c r="ET88" s="37"/>
      <c r="EU88" s="37"/>
      <c r="WZC88" s="37"/>
      <c r="WZD88" s="37"/>
      <c r="WZE88" s="37"/>
      <c r="WZF88" s="37"/>
      <c r="WZG88" s="37"/>
      <c r="WZH88" s="37"/>
      <c r="WZI88" s="37"/>
      <c r="WZJ88" s="37"/>
      <c r="WZK88" s="37"/>
      <c r="WZL88" s="37"/>
      <c r="WZM88" s="37"/>
      <c r="WZN88" s="37"/>
      <c r="WZO88" s="37"/>
      <c r="WZP88" s="37"/>
      <c r="WZQ88" s="37"/>
      <c r="WZR88" s="37"/>
      <c r="WZS88" s="37"/>
      <c r="WZT88" s="37"/>
      <c r="WZU88" s="37"/>
      <c r="WZV88" s="37"/>
      <c r="WZW88" s="37"/>
      <c r="WZX88" s="37"/>
      <c r="WZY88" s="37"/>
      <c r="WZZ88" s="37"/>
      <c r="XAA88" s="37"/>
      <c r="XAB88" s="37"/>
      <c r="XAC88" s="37"/>
      <c r="XAD88" s="37"/>
      <c r="XAE88" s="37"/>
      <c r="XAF88" s="37"/>
      <c r="XAG88" s="37"/>
      <c r="XAH88" s="37"/>
      <c r="XAI88" s="37"/>
      <c r="XAJ88" s="37"/>
      <c r="XAK88" s="37"/>
      <c r="XAL88" s="37"/>
      <c r="XAM88" s="37"/>
      <c r="XAN88" s="37"/>
      <c r="XAO88" s="37"/>
      <c r="XAP88" s="37"/>
      <c r="XAQ88" s="37"/>
      <c r="XAR88" s="37"/>
      <c r="XAS88" s="37"/>
      <c r="XAT88" s="37"/>
      <c r="XAU88" s="37"/>
      <c r="XAV88" s="37"/>
      <c r="XAW88" s="37"/>
      <c r="XAX88" s="37"/>
      <c r="XAY88" s="37"/>
      <c r="XAZ88" s="37"/>
      <c r="XBA88" s="37"/>
      <c r="XBB88" s="37"/>
      <c r="XBC88" s="37"/>
      <c r="XBD88" s="37"/>
      <c r="XBE88" s="37"/>
      <c r="XBF88" s="37"/>
      <c r="XBG88" s="37"/>
      <c r="XBH88" s="37"/>
      <c r="XBI88" s="37"/>
      <c r="XBJ88" s="37"/>
      <c r="XBK88" s="37"/>
      <c r="XBL88" s="37"/>
      <c r="XBM88" s="37"/>
      <c r="XBN88" s="37"/>
      <c r="XBO88" s="37"/>
      <c r="XBP88" s="37"/>
      <c r="XBQ88" s="37"/>
      <c r="XBR88" s="37"/>
      <c r="XBS88" s="37"/>
      <c r="XBT88" s="37"/>
      <c r="XBU88" s="37"/>
      <c r="XBV88" s="37"/>
      <c r="XBW88" s="37"/>
      <c r="XBX88" s="37"/>
      <c r="XBY88" s="37"/>
      <c r="XBZ88" s="37"/>
      <c r="XCA88" s="37"/>
      <c r="XCB88" s="37"/>
      <c r="XCC88" s="37"/>
      <c r="XCD88" s="37"/>
      <c r="XCE88" s="37"/>
      <c r="XCF88" s="37"/>
      <c r="XCG88" s="37"/>
      <c r="XCH88" s="37"/>
      <c r="XCI88" s="37"/>
      <c r="XCJ88" s="37"/>
      <c r="XCK88" s="37"/>
      <c r="XCL88" s="37"/>
      <c r="XCM88" s="37"/>
      <c r="XCN88" s="37"/>
      <c r="XCO88" s="37"/>
      <c r="XCP88" s="37"/>
      <c r="XCQ88" s="37"/>
      <c r="XCR88" s="37"/>
      <c r="XCS88" s="37"/>
      <c r="XCT88" s="37"/>
      <c r="XCU88" s="37"/>
      <c r="XCV88" s="37"/>
      <c r="XCW88" s="37"/>
      <c r="XCX88" s="37"/>
      <c r="XCY88" s="37"/>
      <c r="XCZ88" s="37"/>
      <c r="XDA88" s="37"/>
      <c r="XDB88" s="37"/>
      <c r="XDC88" s="37"/>
      <c r="XDD88" s="37"/>
      <c r="XDE88" s="37"/>
      <c r="XDF88" s="37"/>
      <c r="XDG88" s="37"/>
      <c r="XDH88" s="37"/>
      <c r="XDI88" s="37"/>
      <c r="XDJ88" s="37"/>
      <c r="XDK88" s="37"/>
      <c r="XDL88" s="37"/>
      <c r="XDM88" s="37"/>
      <c r="XDN88" s="37"/>
      <c r="XDO88" s="37"/>
      <c r="XDP88" s="37"/>
      <c r="XDQ88" s="37"/>
      <c r="XDR88" s="37"/>
      <c r="XDS88" s="37"/>
      <c r="XDT88" s="37"/>
      <c r="XDU88" s="37"/>
      <c r="XDV88" s="37"/>
      <c r="XDW88" s="37"/>
      <c r="XDX88" s="37"/>
      <c r="XDY88" s="37"/>
      <c r="XDZ88" s="37"/>
      <c r="XEA88" s="37"/>
      <c r="XEB88" s="37"/>
      <c r="XEC88" s="37"/>
      <c r="XED88" s="37"/>
      <c r="XEE88" s="37"/>
      <c r="XEF88" s="37"/>
      <c r="XEG88" s="37"/>
      <c r="XEH88" s="37"/>
      <c r="XEI88" s="37"/>
      <c r="XEJ88" s="37"/>
      <c r="XEK88" s="37"/>
      <c r="XEL88" s="37"/>
      <c r="XEM88" s="37"/>
      <c r="XEN88" s="37"/>
      <c r="XEO88" s="37"/>
      <c r="XEP88" s="37"/>
      <c r="XEQ88" s="37"/>
      <c r="XER88" s="37"/>
      <c r="XES88" s="37"/>
      <c r="XET88" s="37"/>
      <c r="XEU88" s="37"/>
      <c r="XEV88" s="37"/>
      <c r="XEW88" s="37"/>
      <c r="XEX88" s="37"/>
      <c r="XEY88" s="37"/>
      <c r="XEZ88" s="37"/>
      <c r="XFA88" s="37"/>
      <c r="XFB88" s="37"/>
      <c r="XFC88" s="37"/>
      <c r="XFD88" s="37"/>
    </row>
    <row r="89" spans="1:151 16227:16384" s="12" customFormat="1" ht="20.25" x14ac:dyDescent="0.25">
      <c r="A89" s="98" t="s">
        <v>222</v>
      </c>
      <c r="B89" s="99"/>
      <c r="C89" s="99"/>
      <c r="D89" s="99"/>
      <c r="E89" s="99"/>
      <c r="F89" s="99"/>
      <c r="G89" s="99"/>
      <c r="H89" s="99"/>
      <c r="I89" s="103"/>
      <c r="J89" s="37"/>
      <c r="K89" s="37"/>
      <c r="L89" s="37"/>
      <c r="M89" s="37"/>
      <c r="N89" s="37"/>
      <c r="O89" s="37"/>
      <c r="P89" s="37"/>
      <c r="Q89" s="37"/>
      <c r="R89" s="37"/>
      <c r="S89" s="37"/>
      <c r="T89" s="37"/>
      <c r="U89" s="37"/>
      <c r="V89" s="37"/>
      <c r="W89" s="37"/>
      <c r="X89" s="37"/>
      <c r="Y89" s="37"/>
      <c r="Z89" s="37"/>
      <c r="AA89" s="37"/>
      <c r="AB89" s="37"/>
      <c r="AC89" s="37"/>
      <c r="AD89" s="37"/>
      <c r="AE89" s="37"/>
      <c r="AF89" s="37"/>
      <c r="AG89" s="37"/>
      <c r="AH89" s="37"/>
      <c r="AI89" s="37"/>
      <c r="AJ89" s="37"/>
      <c r="AK89" s="37"/>
      <c r="AL89" s="37"/>
      <c r="AM89" s="37"/>
      <c r="AN89" s="37"/>
      <c r="AO89" s="37"/>
      <c r="AP89" s="37"/>
      <c r="AQ89" s="37"/>
      <c r="AR89" s="37"/>
      <c r="AS89" s="37"/>
      <c r="AT89" s="37"/>
      <c r="AU89" s="37"/>
      <c r="AV89" s="37"/>
      <c r="AW89" s="37"/>
      <c r="AX89" s="37"/>
      <c r="AY89" s="37"/>
      <c r="AZ89" s="37"/>
      <c r="BA89" s="37"/>
      <c r="BB89" s="37"/>
      <c r="BC89" s="37"/>
      <c r="BD89" s="37"/>
      <c r="BE89" s="37"/>
      <c r="BF89" s="37"/>
      <c r="BG89" s="37"/>
      <c r="BH89" s="37"/>
      <c r="BI89" s="37"/>
      <c r="BJ89" s="37"/>
      <c r="BK89" s="37"/>
      <c r="BL89" s="37"/>
      <c r="BM89" s="37"/>
      <c r="BN89" s="37"/>
      <c r="BO89" s="37"/>
      <c r="BP89" s="37"/>
      <c r="BQ89" s="37"/>
      <c r="BR89" s="37"/>
      <c r="BS89" s="37"/>
      <c r="BT89" s="37"/>
      <c r="BU89" s="37"/>
      <c r="BV89" s="37"/>
      <c r="BW89" s="37"/>
      <c r="BX89" s="37"/>
      <c r="BY89" s="37"/>
      <c r="BZ89" s="37"/>
      <c r="CA89" s="37"/>
      <c r="CB89" s="37"/>
      <c r="CC89" s="37"/>
      <c r="CD89" s="37"/>
      <c r="CE89" s="37"/>
      <c r="CF89" s="37"/>
      <c r="CG89" s="37"/>
      <c r="CH89" s="37"/>
      <c r="CI89" s="37"/>
      <c r="CJ89" s="37"/>
      <c r="CK89" s="37"/>
      <c r="CL89" s="37"/>
      <c r="CM89" s="37"/>
      <c r="CN89" s="37"/>
      <c r="CO89" s="37"/>
      <c r="CP89" s="37"/>
      <c r="CQ89" s="37"/>
      <c r="CR89" s="37"/>
      <c r="CS89" s="37"/>
      <c r="CT89" s="37"/>
      <c r="CU89" s="37"/>
      <c r="CV89" s="37"/>
      <c r="CW89" s="37"/>
      <c r="CX89" s="37"/>
      <c r="CY89" s="37"/>
      <c r="CZ89" s="37"/>
      <c r="DA89" s="37"/>
      <c r="DB89" s="37"/>
      <c r="DC89" s="37"/>
      <c r="DD89" s="37"/>
      <c r="DE89" s="37"/>
      <c r="DF89" s="37"/>
      <c r="DG89" s="37"/>
      <c r="DH89" s="37"/>
      <c r="DI89" s="37"/>
      <c r="DJ89" s="37"/>
      <c r="DK89" s="37"/>
      <c r="DL89" s="37"/>
      <c r="DM89" s="37"/>
      <c r="DN89" s="37"/>
      <c r="DO89" s="37"/>
      <c r="DP89" s="37"/>
      <c r="DQ89" s="37"/>
      <c r="DR89" s="37"/>
      <c r="DS89" s="37"/>
      <c r="DT89" s="37"/>
      <c r="DU89" s="37"/>
      <c r="DV89" s="37"/>
      <c r="DW89" s="37"/>
      <c r="DX89" s="37"/>
      <c r="DY89" s="37"/>
      <c r="DZ89" s="37"/>
      <c r="EA89" s="37"/>
      <c r="EB89" s="37"/>
      <c r="EC89" s="37"/>
      <c r="ED89" s="37"/>
      <c r="EE89" s="37"/>
      <c r="EF89" s="37"/>
      <c r="EG89" s="37"/>
      <c r="EH89" s="37"/>
      <c r="EI89" s="37"/>
      <c r="EJ89" s="37"/>
      <c r="EK89" s="37"/>
      <c r="EL89" s="37"/>
      <c r="EM89" s="37"/>
      <c r="EN89" s="37"/>
      <c r="EO89" s="37"/>
      <c r="EP89" s="37"/>
      <c r="EQ89" s="37"/>
      <c r="ER89" s="37"/>
      <c r="ES89" s="37"/>
      <c r="ET89" s="37"/>
      <c r="EU89" s="37"/>
      <c r="WZC89" s="37"/>
      <c r="WZD89" s="37"/>
      <c r="WZE89" s="37"/>
      <c r="WZF89" s="37"/>
      <c r="WZG89" s="37"/>
      <c r="WZH89" s="37"/>
      <c r="WZI89" s="37"/>
      <c r="WZJ89" s="37"/>
      <c r="WZK89" s="37"/>
      <c r="WZL89" s="37"/>
      <c r="WZM89" s="37"/>
      <c r="WZN89" s="37"/>
      <c r="WZO89" s="37"/>
      <c r="WZP89" s="37"/>
      <c r="WZQ89" s="37"/>
      <c r="WZR89" s="37"/>
      <c r="WZS89" s="37"/>
      <c r="WZT89" s="37"/>
      <c r="WZU89" s="37"/>
      <c r="WZV89" s="37"/>
      <c r="WZW89" s="37"/>
      <c r="WZX89" s="37"/>
      <c r="WZY89" s="37"/>
      <c r="WZZ89" s="37"/>
      <c r="XAA89" s="37"/>
      <c r="XAB89" s="37"/>
      <c r="XAC89" s="37"/>
      <c r="XAD89" s="37"/>
      <c r="XAE89" s="37"/>
      <c r="XAF89" s="37"/>
      <c r="XAG89" s="37"/>
      <c r="XAH89" s="37"/>
      <c r="XAI89" s="37"/>
      <c r="XAJ89" s="37"/>
      <c r="XAK89" s="37"/>
      <c r="XAL89" s="37"/>
      <c r="XAM89" s="37"/>
      <c r="XAN89" s="37"/>
      <c r="XAO89" s="37"/>
      <c r="XAP89" s="37"/>
      <c r="XAQ89" s="37"/>
      <c r="XAR89" s="37"/>
      <c r="XAS89" s="37"/>
      <c r="XAT89" s="37"/>
      <c r="XAU89" s="37"/>
      <c r="XAV89" s="37"/>
      <c r="XAW89" s="37"/>
      <c r="XAX89" s="37"/>
      <c r="XAY89" s="37"/>
      <c r="XAZ89" s="37"/>
      <c r="XBA89" s="37"/>
      <c r="XBB89" s="37"/>
      <c r="XBC89" s="37"/>
      <c r="XBD89" s="37"/>
      <c r="XBE89" s="37"/>
      <c r="XBF89" s="37"/>
      <c r="XBG89" s="37"/>
      <c r="XBH89" s="37"/>
      <c r="XBI89" s="37"/>
      <c r="XBJ89" s="37"/>
      <c r="XBK89" s="37"/>
      <c r="XBL89" s="37"/>
      <c r="XBM89" s="37"/>
      <c r="XBN89" s="37"/>
      <c r="XBO89" s="37"/>
      <c r="XBP89" s="37"/>
      <c r="XBQ89" s="37"/>
      <c r="XBR89" s="37"/>
      <c r="XBS89" s="37"/>
      <c r="XBT89" s="37"/>
      <c r="XBU89" s="37"/>
      <c r="XBV89" s="37"/>
      <c r="XBW89" s="37"/>
      <c r="XBX89" s="37"/>
      <c r="XBY89" s="37"/>
      <c r="XBZ89" s="37"/>
      <c r="XCA89" s="37"/>
      <c r="XCB89" s="37"/>
      <c r="XCC89" s="37"/>
      <c r="XCD89" s="37"/>
      <c r="XCE89" s="37"/>
      <c r="XCF89" s="37"/>
      <c r="XCG89" s="37"/>
      <c r="XCH89" s="37"/>
      <c r="XCI89" s="37"/>
      <c r="XCJ89" s="37"/>
      <c r="XCK89" s="37"/>
      <c r="XCL89" s="37"/>
      <c r="XCM89" s="37"/>
      <c r="XCN89" s="37"/>
      <c r="XCO89" s="37"/>
      <c r="XCP89" s="37"/>
      <c r="XCQ89" s="37"/>
      <c r="XCR89" s="37"/>
      <c r="XCS89" s="37"/>
      <c r="XCT89" s="37"/>
      <c r="XCU89" s="37"/>
      <c r="XCV89" s="37"/>
      <c r="XCW89" s="37"/>
      <c r="XCX89" s="37"/>
      <c r="XCY89" s="37"/>
      <c r="XCZ89" s="37"/>
      <c r="XDA89" s="37"/>
      <c r="XDB89" s="37"/>
      <c r="XDC89" s="37"/>
      <c r="XDD89" s="37"/>
      <c r="XDE89" s="37"/>
      <c r="XDF89" s="37"/>
      <c r="XDG89" s="37"/>
      <c r="XDH89" s="37"/>
      <c r="XDI89" s="37"/>
      <c r="XDJ89" s="37"/>
      <c r="XDK89" s="37"/>
      <c r="XDL89" s="37"/>
      <c r="XDM89" s="37"/>
      <c r="XDN89" s="37"/>
      <c r="XDO89" s="37"/>
      <c r="XDP89" s="37"/>
      <c r="XDQ89" s="37"/>
      <c r="XDR89" s="37"/>
      <c r="XDS89" s="37"/>
      <c r="XDT89" s="37"/>
      <c r="XDU89" s="37"/>
      <c r="XDV89" s="37"/>
      <c r="XDW89" s="37"/>
      <c r="XDX89" s="37"/>
      <c r="XDY89" s="37"/>
      <c r="XDZ89" s="37"/>
      <c r="XEA89" s="37"/>
      <c r="XEB89" s="37"/>
      <c r="XEC89" s="37"/>
      <c r="XED89" s="37"/>
      <c r="XEE89" s="37"/>
      <c r="XEF89" s="37"/>
      <c r="XEG89" s="37"/>
      <c r="XEH89" s="37"/>
      <c r="XEI89" s="37"/>
      <c r="XEJ89" s="37"/>
      <c r="XEK89" s="37"/>
      <c r="XEL89" s="37"/>
      <c r="XEM89" s="37"/>
      <c r="XEN89" s="37"/>
      <c r="XEO89" s="37"/>
      <c r="XEP89" s="37"/>
      <c r="XEQ89" s="37"/>
      <c r="XER89" s="37"/>
      <c r="XES89" s="37"/>
      <c r="XET89" s="37"/>
      <c r="XEU89" s="37"/>
      <c r="XEV89" s="37"/>
      <c r="XEW89" s="37"/>
      <c r="XEX89" s="37"/>
      <c r="XEY89" s="37"/>
      <c r="XEZ89" s="37"/>
      <c r="XFA89" s="37"/>
      <c r="XFB89" s="37"/>
      <c r="XFC89" s="37"/>
      <c r="XFD89" s="37"/>
    </row>
    <row r="90" spans="1:151 16227:16384" s="12" customFormat="1" ht="20.25" x14ac:dyDescent="0.25">
      <c r="A90" s="98" t="s">
        <v>224</v>
      </c>
      <c r="B90" s="99"/>
      <c r="C90" s="99"/>
      <c r="D90" s="99"/>
      <c r="E90" s="99"/>
      <c r="F90" s="99"/>
      <c r="G90" s="99"/>
      <c r="H90" s="99"/>
      <c r="I90" s="103"/>
      <c r="J90" s="37"/>
      <c r="K90" s="37"/>
      <c r="L90" s="37"/>
      <c r="M90" s="37"/>
      <c r="N90" s="37"/>
      <c r="O90" s="37"/>
      <c r="P90" s="37"/>
      <c r="Q90" s="37"/>
      <c r="R90" s="37"/>
      <c r="S90" s="37"/>
      <c r="T90" s="37"/>
      <c r="U90" s="37"/>
      <c r="V90" s="37"/>
      <c r="W90" s="37"/>
      <c r="X90" s="37"/>
      <c r="Y90" s="37"/>
      <c r="Z90" s="37"/>
      <c r="AA90" s="37"/>
      <c r="AB90" s="37"/>
      <c r="AC90" s="37"/>
      <c r="AD90" s="37"/>
      <c r="AE90" s="37"/>
      <c r="AF90" s="37"/>
      <c r="AG90" s="37"/>
      <c r="AH90" s="37"/>
      <c r="AI90" s="37"/>
      <c r="AJ90" s="37"/>
      <c r="AK90" s="37"/>
      <c r="AL90" s="37"/>
      <c r="AM90" s="37"/>
      <c r="AN90" s="37"/>
      <c r="AO90" s="37"/>
      <c r="AP90" s="37"/>
      <c r="AQ90" s="37"/>
      <c r="AR90" s="37"/>
      <c r="AS90" s="37"/>
      <c r="AT90" s="37"/>
      <c r="AU90" s="37"/>
      <c r="AV90" s="37"/>
      <c r="AW90" s="37"/>
      <c r="AX90" s="37"/>
      <c r="AY90" s="37"/>
      <c r="AZ90" s="37"/>
      <c r="BA90" s="37"/>
      <c r="BB90" s="37"/>
      <c r="BC90" s="37"/>
      <c r="BD90" s="37"/>
      <c r="BE90" s="37"/>
      <c r="BF90" s="37"/>
      <c r="BG90" s="37"/>
      <c r="BH90" s="37"/>
      <c r="BI90" s="37"/>
      <c r="BJ90" s="37"/>
      <c r="BK90" s="37"/>
      <c r="BL90" s="37"/>
      <c r="BM90" s="37"/>
      <c r="BN90" s="37"/>
      <c r="BO90" s="37"/>
      <c r="BP90" s="37"/>
      <c r="BQ90" s="37"/>
      <c r="BR90" s="37"/>
      <c r="BS90" s="37"/>
      <c r="BT90" s="37"/>
      <c r="BU90" s="37"/>
      <c r="BV90" s="37"/>
      <c r="BW90" s="37"/>
      <c r="BX90" s="37"/>
      <c r="BY90" s="37"/>
      <c r="BZ90" s="37"/>
      <c r="CA90" s="37"/>
      <c r="CB90" s="37"/>
      <c r="CC90" s="37"/>
      <c r="CD90" s="37"/>
      <c r="CE90" s="37"/>
      <c r="CF90" s="37"/>
      <c r="CG90" s="37"/>
      <c r="CH90" s="37"/>
      <c r="CI90" s="37"/>
      <c r="CJ90" s="37"/>
      <c r="CK90" s="37"/>
      <c r="CL90" s="37"/>
      <c r="CM90" s="37"/>
      <c r="CN90" s="37"/>
      <c r="CO90" s="37"/>
      <c r="CP90" s="37"/>
      <c r="CQ90" s="37"/>
      <c r="CR90" s="37"/>
      <c r="CS90" s="37"/>
      <c r="CT90" s="37"/>
      <c r="CU90" s="37"/>
      <c r="CV90" s="37"/>
      <c r="CW90" s="37"/>
      <c r="CX90" s="37"/>
      <c r="CY90" s="37"/>
      <c r="CZ90" s="37"/>
      <c r="DA90" s="37"/>
      <c r="DB90" s="37"/>
      <c r="DC90" s="37"/>
      <c r="DD90" s="37"/>
      <c r="DE90" s="37"/>
      <c r="DF90" s="37"/>
      <c r="DG90" s="37"/>
      <c r="DH90" s="37"/>
      <c r="DI90" s="37"/>
      <c r="DJ90" s="37"/>
      <c r="DK90" s="37"/>
      <c r="DL90" s="37"/>
      <c r="DM90" s="37"/>
      <c r="DN90" s="37"/>
      <c r="DO90" s="37"/>
      <c r="DP90" s="37"/>
      <c r="DQ90" s="37"/>
      <c r="DR90" s="37"/>
      <c r="DS90" s="37"/>
      <c r="DT90" s="37"/>
      <c r="DU90" s="37"/>
      <c r="DV90" s="37"/>
      <c r="DW90" s="37"/>
      <c r="DX90" s="37"/>
      <c r="DY90" s="37"/>
      <c r="DZ90" s="37"/>
      <c r="EA90" s="37"/>
      <c r="EB90" s="37"/>
      <c r="EC90" s="37"/>
      <c r="ED90" s="37"/>
      <c r="EE90" s="37"/>
      <c r="EF90" s="37"/>
      <c r="EG90" s="37"/>
      <c r="EH90" s="37"/>
      <c r="EI90" s="37"/>
      <c r="EJ90" s="37"/>
      <c r="EK90" s="37"/>
      <c r="EL90" s="37"/>
      <c r="EM90" s="37"/>
      <c r="EN90" s="37"/>
      <c r="EO90" s="37"/>
      <c r="EP90" s="37"/>
      <c r="EQ90" s="37"/>
      <c r="ER90" s="37"/>
      <c r="ES90" s="37"/>
      <c r="ET90" s="37"/>
      <c r="EU90" s="37"/>
      <c r="WZC90" s="37"/>
      <c r="WZD90" s="37"/>
      <c r="WZE90" s="37"/>
      <c r="WZF90" s="37"/>
      <c r="WZG90" s="37"/>
      <c r="WZH90" s="37"/>
      <c r="WZI90" s="37"/>
      <c r="WZJ90" s="37"/>
      <c r="WZK90" s="37"/>
      <c r="WZL90" s="37"/>
      <c r="WZM90" s="37"/>
      <c r="WZN90" s="37"/>
      <c r="WZO90" s="37"/>
      <c r="WZP90" s="37"/>
      <c r="WZQ90" s="37"/>
      <c r="WZR90" s="37"/>
      <c r="WZS90" s="37"/>
      <c r="WZT90" s="37"/>
      <c r="WZU90" s="37"/>
      <c r="WZV90" s="37"/>
      <c r="WZW90" s="37"/>
      <c r="WZX90" s="37"/>
      <c r="WZY90" s="37"/>
      <c r="WZZ90" s="37"/>
      <c r="XAA90" s="37"/>
      <c r="XAB90" s="37"/>
      <c r="XAC90" s="37"/>
      <c r="XAD90" s="37"/>
      <c r="XAE90" s="37"/>
      <c r="XAF90" s="37"/>
      <c r="XAG90" s="37"/>
      <c r="XAH90" s="37"/>
      <c r="XAI90" s="37"/>
      <c r="XAJ90" s="37"/>
      <c r="XAK90" s="37"/>
      <c r="XAL90" s="37"/>
      <c r="XAM90" s="37"/>
      <c r="XAN90" s="37"/>
      <c r="XAO90" s="37"/>
      <c r="XAP90" s="37"/>
      <c r="XAQ90" s="37"/>
      <c r="XAR90" s="37"/>
      <c r="XAS90" s="37"/>
      <c r="XAT90" s="37"/>
      <c r="XAU90" s="37"/>
      <c r="XAV90" s="37"/>
      <c r="XAW90" s="37"/>
      <c r="XAX90" s="37"/>
      <c r="XAY90" s="37"/>
      <c r="XAZ90" s="37"/>
      <c r="XBA90" s="37"/>
      <c r="XBB90" s="37"/>
      <c r="XBC90" s="37"/>
      <c r="XBD90" s="37"/>
      <c r="XBE90" s="37"/>
      <c r="XBF90" s="37"/>
      <c r="XBG90" s="37"/>
      <c r="XBH90" s="37"/>
      <c r="XBI90" s="37"/>
      <c r="XBJ90" s="37"/>
      <c r="XBK90" s="37"/>
      <c r="XBL90" s="37"/>
      <c r="XBM90" s="37"/>
      <c r="XBN90" s="37"/>
      <c r="XBO90" s="37"/>
      <c r="XBP90" s="37"/>
      <c r="XBQ90" s="37"/>
      <c r="XBR90" s="37"/>
      <c r="XBS90" s="37"/>
      <c r="XBT90" s="37"/>
      <c r="XBU90" s="37"/>
      <c r="XBV90" s="37"/>
      <c r="XBW90" s="37"/>
      <c r="XBX90" s="37"/>
      <c r="XBY90" s="37"/>
      <c r="XBZ90" s="37"/>
      <c r="XCA90" s="37"/>
      <c r="XCB90" s="37"/>
      <c r="XCC90" s="37"/>
      <c r="XCD90" s="37"/>
      <c r="XCE90" s="37"/>
      <c r="XCF90" s="37"/>
      <c r="XCG90" s="37"/>
      <c r="XCH90" s="37"/>
      <c r="XCI90" s="37"/>
      <c r="XCJ90" s="37"/>
      <c r="XCK90" s="37"/>
      <c r="XCL90" s="37"/>
      <c r="XCM90" s="37"/>
      <c r="XCN90" s="37"/>
      <c r="XCO90" s="37"/>
      <c r="XCP90" s="37"/>
      <c r="XCQ90" s="37"/>
      <c r="XCR90" s="37"/>
      <c r="XCS90" s="37"/>
      <c r="XCT90" s="37"/>
      <c r="XCU90" s="37"/>
      <c r="XCV90" s="37"/>
      <c r="XCW90" s="37"/>
      <c r="XCX90" s="37"/>
      <c r="XCY90" s="37"/>
      <c r="XCZ90" s="37"/>
      <c r="XDA90" s="37"/>
      <c r="XDB90" s="37"/>
      <c r="XDC90" s="37"/>
      <c r="XDD90" s="37"/>
      <c r="XDE90" s="37"/>
      <c r="XDF90" s="37"/>
      <c r="XDG90" s="37"/>
      <c r="XDH90" s="37"/>
      <c r="XDI90" s="37"/>
      <c r="XDJ90" s="37"/>
      <c r="XDK90" s="37"/>
      <c r="XDL90" s="37"/>
      <c r="XDM90" s="37"/>
      <c r="XDN90" s="37"/>
      <c r="XDO90" s="37"/>
      <c r="XDP90" s="37"/>
      <c r="XDQ90" s="37"/>
      <c r="XDR90" s="37"/>
      <c r="XDS90" s="37"/>
      <c r="XDT90" s="37"/>
      <c r="XDU90" s="37"/>
      <c r="XDV90" s="37"/>
      <c r="XDW90" s="37"/>
      <c r="XDX90" s="37"/>
      <c r="XDY90" s="37"/>
      <c r="XDZ90" s="37"/>
      <c r="XEA90" s="37"/>
      <c r="XEB90" s="37"/>
      <c r="XEC90" s="37"/>
      <c r="XED90" s="37"/>
      <c r="XEE90" s="37"/>
      <c r="XEF90" s="37"/>
      <c r="XEG90" s="37"/>
      <c r="XEH90" s="37"/>
      <c r="XEI90" s="37"/>
      <c r="XEJ90" s="37"/>
      <c r="XEK90" s="37"/>
      <c r="XEL90" s="37"/>
      <c r="XEM90" s="37"/>
      <c r="XEN90" s="37"/>
      <c r="XEO90" s="37"/>
      <c r="XEP90" s="37"/>
      <c r="XEQ90" s="37"/>
      <c r="XER90" s="37"/>
      <c r="XES90" s="37"/>
      <c r="XET90" s="37"/>
      <c r="XEU90" s="37"/>
      <c r="XEV90" s="37"/>
      <c r="XEW90" s="37"/>
      <c r="XEX90" s="37"/>
      <c r="XEY90" s="37"/>
      <c r="XEZ90" s="37"/>
      <c r="XFA90" s="37"/>
      <c r="XFB90" s="37"/>
      <c r="XFC90" s="37"/>
      <c r="XFD90" s="37"/>
    </row>
    <row r="91" spans="1:151 16227:16384" s="12" customFormat="1" ht="20.25" customHeight="1" x14ac:dyDescent="0.25">
      <c r="A91" s="91" t="str">
        <f>A90</f>
        <v>Stilt Floor for Residential &amp; Parking</v>
      </c>
      <c r="B91" s="92"/>
      <c r="C91" s="105">
        <v>3</v>
      </c>
      <c r="D91" s="105"/>
      <c r="E91" s="56" t="s">
        <v>225</v>
      </c>
      <c r="F91" s="77">
        <f>(29.98)*10.764</f>
        <v>322.70472000000001</v>
      </c>
      <c r="G91" s="78"/>
      <c r="H91" s="20">
        <v>0</v>
      </c>
      <c r="I91" s="20">
        <f t="shared" ref="I91:I97" si="0">F91*(($I$87)+1)+H91</f>
        <v>484.05708000000004</v>
      </c>
      <c r="J91" s="37"/>
      <c r="K91" s="37"/>
      <c r="L91" s="37"/>
      <c r="M91" s="37"/>
      <c r="N91" s="37"/>
      <c r="O91" s="37"/>
      <c r="P91" s="37"/>
      <c r="Q91" s="37"/>
      <c r="R91" s="37"/>
      <c r="S91" s="37"/>
      <c r="T91" s="37"/>
      <c r="U91" s="37"/>
      <c r="V91" s="37"/>
      <c r="W91" s="37"/>
      <c r="X91" s="37"/>
      <c r="Y91" s="37"/>
      <c r="Z91" s="37"/>
      <c r="AA91" s="37"/>
      <c r="AB91" s="37"/>
      <c r="AC91" s="37"/>
      <c r="AD91" s="37"/>
      <c r="AE91" s="37"/>
      <c r="AF91" s="37"/>
      <c r="AG91" s="37"/>
      <c r="AH91" s="37"/>
      <c r="AI91" s="37"/>
      <c r="AJ91" s="37"/>
      <c r="AK91" s="37"/>
      <c r="AL91" s="37"/>
      <c r="AM91" s="37"/>
      <c r="AN91" s="37"/>
      <c r="AO91" s="37"/>
      <c r="AP91" s="37"/>
      <c r="AQ91" s="37"/>
      <c r="AR91" s="37"/>
      <c r="AS91" s="37"/>
      <c r="AT91" s="37"/>
      <c r="AU91" s="37"/>
      <c r="AV91" s="37"/>
      <c r="AW91" s="37"/>
      <c r="AX91" s="37"/>
      <c r="AY91" s="37"/>
      <c r="AZ91" s="37"/>
      <c r="BA91" s="37"/>
      <c r="BB91" s="37"/>
      <c r="BC91" s="37"/>
      <c r="BD91" s="37"/>
      <c r="BE91" s="37"/>
      <c r="BF91" s="37"/>
      <c r="BG91" s="37"/>
      <c r="BH91" s="37"/>
      <c r="BI91" s="37"/>
      <c r="BJ91" s="37"/>
      <c r="BK91" s="37"/>
      <c r="BL91" s="37"/>
      <c r="BM91" s="37"/>
      <c r="BN91" s="37"/>
      <c r="BO91" s="37"/>
      <c r="BP91" s="37"/>
      <c r="BQ91" s="37"/>
      <c r="BR91" s="37"/>
      <c r="BS91" s="37"/>
      <c r="BT91" s="37"/>
      <c r="BU91" s="37"/>
      <c r="BV91" s="37"/>
      <c r="BW91" s="37"/>
      <c r="BX91" s="37"/>
      <c r="BY91" s="37"/>
      <c r="BZ91" s="37"/>
      <c r="CA91" s="37"/>
      <c r="CB91" s="37"/>
      <c r="CC91" s="37"/>
      <c r="CD91" s="37"/>
      <c r="CE91" s="37"/>
      <c r="CF91" s="37"/>
      <c r="CG91" s="37"/>
      <c r="CH91" s="37"/>
      <c r="CI91" s="37"/>
      <c r="CJ91" s="37"/>
      <c r="CK91" s="37"/>
      <c r="CL91" s="37"/>
      <c r="CM91" s="37"/>
      <c r="CN91" s="37"/>
      <c r="CO91" s="37"/>
      <c r="CP91" s="37"/>
      <c r="CQ91" s="37"/>
      <c r="CR91" s="37"/>
      <c r="CS91" s="37"/>
      <c r="CT91" s="37"/>
      <c r="CU91" s="37"/>
      <c r="CV91" s="37"/>
      <c r="CW91" s="37"/>
      <c r="CX91" s="37"/>
      <c r="CY91" s="37"/>
      <c r="CZ91" s="37"/>
      <c r="DA91" s="37"/>
      <c r="DB91" s="37"/>
      <c r="DC91" s="37"/>
      <c r="DD91" s="37"/>
      <c r="DE91" s="37"/>
      <c r="DF91" s="37"/>
      <c r="DG91" s="37"/>
      <c r="DH91" s="37"/>
      <c r="DI91" s="37"/>
      <c r="DJ91" s="37"/>
      <c r="DK91" s="37"/>
      <c r="DL91" s="37"/>
      <c r="DM91" s="37"/>
      <c r="DN91" s="37"/>
      <c r="DO91" s="37"/>
      <c r="DP91" s="37"/>
      <c r="DQ91" s="37"/>
      <c r="DR91" s="37"/>
      <c r="DS91" s="37"/>
      <c r="DT91" s="37"/>
      <c r="DU91" s="37"/>
      <c r="DV91" s="37"/>
      <c r="DW91" s="37"/>
      <c r="DX91" s="37"/>
      <c r="DY91" s="37"/>
      <c r="DZ91" s="37"/>
      <c r="EA91" s="37"/>
      <c r="EB91" s="37"/>
      <c r="EC91" s="37"/>
      <c r="ED91" s="37"/>
      <c r="EE91" s="37"/>
      <c r="EF91" s="37"/>
      <c r="EG91" s="37"/>
      <c r="EH91" s="37"/>
      <c r="EI91" s="37"/>
      <c r="EJ91" s="37"/>
      <c r="EK91" s="37"/>
      <c r="EL91" s="37"/>
      <c r="EM91" s="37"/>
      <c r="EN91" s="37"/>
      <c r="EO91" s="37"/>
      <c r="EP91" s="37"/>
      <c r="EQ91" s="37"/>
      <c r="ER91" s="37"/>
      <c r="ES91" s="37"/>
      <c r="ET91" s="37"/>
      <c r="EU91" s="37"/>
      <c r="WZC91" s="37"/>
      <c r="WZD91" s="37"/>
      <c r="WZE91" s="37"/>
      <c r="WZF91" s="37"/>
      <c r="WZG91" s="37"/>
      <c r="WZH91" s="37"/>
      <c r="WZI91" s="37"/>
      <c r="WZJ91" s="37"/>
      <c r="WZK91" s="37"/>
      <c r="WZL91" s="37"/>
      <c r="WZM91" s="37"/>
      <c r="WZN91" s="37"/>
      <c r="WZO91" s="37"/>
      <c r="WZP91" s="37"/>
      <c r="WZQ91" s="37"/>
      <c r="WZR91" s="37"/>
      <c r="WZS91" s="37"/>
      <c r="WZT91" s="37"/>
      <c r="WZU91" s="37"/>
      <c r="WZV91" s="37"/>
      <c r="WZW91" s="37"/>
      <c r="WZX91" s="37"/>
      <c r="WZY91" s="37"/>
      <c r="WZZ91" s="37"/>
      <c r="XAA91" s="37"/>
      <c r="XAB91" s="37"/>
      <c r="XAC91" s="37"/>
      <c r="XAD91" s="37"/>
      <c r="XAE91" s="37"/>
      <c r="XAF91" s="37"/>
      <c r="XAG91" s="37"/>
      <c r="XAH91" s="37"/>
      <c r="XAI91" s="37"/>
      <c r="XAJ91" s="37"/>
      <c r="XAK91" s="37"/>
      <c r="XAL91" s="37"/>
      <c r="XAM91" s="37"/>
      <c r="XAN91" s="37"/>
      <c r="XAO91" s="37"/>
      <c r="XAP91" s="37"/>
      <c r="XAQ91" s="37"/>
      <c r="XAR91" s="37"/>
      <c r="XAS91" s="37"/>
      <c r="XAT91" s="37"/>
      <c r="XAU91" s="37"/>
      <c r="XAV91" s="37"/>
      <c r="XAW91" s="37"/>
      <c r="XAX91" s="37"/>
      <c r="XAY91" s="37"/>
      <c r="XAZ91" s="37"/>
      <c r="XBA91" s="37"/>
      <c r="XBB91" s="37"/>
      <c r="XBC91" s="37"/>
      <c r="XBD91" s="37"/>
      <c r="XBE91" s="37"/>
      <c r="XBF91" s="37"/>
      <c r="XBG91" s="37"/>
      <c r="XBH91" s="37"/>
      <c r="XBI91" s="37"/>
      <c r="XBJ91" s="37"/>
      <c r="XBK91" s="37"/>
      <c r="XBL91" s="37"/>
      <c r="XBM91" s="37"/>
      <c r="XBN91" s="37"/>
      <c r="XBO91" s="37"/>
      <c r="XBP91" s="37"/>
      <c r="XBQ91" s="37"/>
      <c r="XBR91" s="37"/>
      <c r="XBS91" s="37"/>
      <c r="XBT91" s="37"/>
      <c r="XBU91" s="37"/>
      <c r="XBV91" s="37"/>
      <c r="XBW91" s="37"/>
      <c r="XBX91" s="37"/>
      <c r="XBY91" s="37"/>
      <c r="XBZ91" s="37"/>
      <c r="XCA91" s="37"/>
      <c r="XCB91" s="37"/>
      <c r="XCC91" s="37"/>
      <c r="XCD91" s="37"/>
      <c r="XCE91" s="37"/>
      <c r="XCF91" s="37"/>
      <c r="XCG91" s="37"/>
      <c r="XCH91" s="37"/>
      <c r="XCI91" s="37"/>
      <c r="XCJ91" s="37"/>
      <c r="XCK91" s="37"/>
      <c r="XCL91" s="37"/>
      <c r="XCM91" s="37"/>
      <c r="XCN91" s="37"/>
      <c r="XCO91" s="37"/>
      <c r="XCP91" s="37"/>
      <c r="XCQ91" s="37"/>
      <c r="XCR91" s="37"/>
      <c r="XCS91" s="37"/>
      <c r="XCT91" s="37"/>
      <c r="XCU91" s="37"/>
      <c r="XCV91" s="37"/>
      <c r="XCW91" s="37"/>
      <c r="XCX91" s="37"/>
      <c r="XCY91" s="37"/>
      <c r="XCZ91" s="37"/>
      <c r="XDA91" s="37"/>
      <c r="XDB91" s="37"/>
      <c r="XDC91" s="37"/>
      <c r="XDD91" s="37"/>
      <c r="XDE91" s="37"/>
      <c r="XDF91" s="37"/>
      <c r="XDG91" s="37"/>
      <c r="XDH91" s="37"/>
      <c r="XDI91" s="37"/>
      <c r="XDJ91" s="37"/>
      <c r="XDK91" s="37"/>
      <c r="XDL91" s="37"/>
      <c r="XDM91" s="37"/>
      <c r="XDN91" s="37"/>
      <c r="XDO91" s="37"/>
      <c r="XDP91" s="37"/>
      <c r="XDQ91" s="37"/>
      <c r="XDR91" s="37"/>
      <c r="XDS91" s="37"/>
      <c r="XDT91" s="37"/>
      <c r="XDU91" s="37"/>
      <c r="XDV91" s="37"/>
      <c r="XDW91" s="37"/>
      <c r="XDX91" s="37"/>
      <c r="XDY91" s="37"/>
      <c r="XDZ91" s="37"/>
      <c r="XEA91" s="37"/>
      <c r="XEB91" s="37"/>
      <c r="XEC91" s="37"/>
      <c r="XED91" s="37"/>
      <c r="XEE91" s="37"/>
      <c r="XEF91" s="37"/>
      <c r="XEG91" s="37"/>
      <c r="XEH91" s="37"/>
      <c r="XEI91" s="37"/>
      <c r="XEJ91" s="37"/>
      <c r="XEK91" s="37"/>
      <c r="XEL91" s="37"/>
      <c r="XEM91" s="37"/>
      <c r="XEN91" s="37"/>
      <c r="XEO91" s="37"/>
      <c r="XEP91" s="37"/>
      <c r="XEQ91" s="37"/>
      <c r="XER91" s="37"/>
      <c r="XES91" s="37"/>
      <c r="XET91" s="37"/>
      <c r="XEU91" s="37"/>
      <c r="XEV91" s="37"/>
      <c r="XEW91" s="37"/>
      <c r="XEX91" s="37"/>
      <c r="XEY91" s="37"/>
      <c r="XEZ91" s="37"/>
      <c r="XFA91" s="37"/>
      <c r="XFB91" s="37"/>
      <c r="XFC91" s="37"/>
      <c r="XFD91" s="37"/>
    </row>
    <row r="92" spans="1:151 16227:16384" s="12" customFormat="1" ht="20.25" customHeight="1" x14ac:dyDescent="0.25">
      <c r="A92" s="93"/>
      <c r="B92" s="94"/>
      <c r="C92" s="105">
        <f>C91+1</f>
        <v>4</v>
      </c>
      <c r="D92" s="105"/>
      <c r="E92" s="56" t="s">
        <v>225</v>
      </c>
      <c r="F92" s="77">
        <f t="shared" ref="F92:F96" si="1">(29.98)*10.764</f>
        <v>322.70472000000001</v>
      </c>
      <c r="G92" s="78"/>
      <c r="H92" s="20">
        <v>0</v>
      </c>
      <c r="I92" s="20">
        <f t="shared" si="0"/>
        <v>484.05708000000004</v>
      </c>
      <c r="J92" s="37"/>
      <c r="K92" s="37"/>
      <c r="L92" s="37"/>
      <c r="M92" s="37"/>
      <c r="N92" s="37"/>
      <c r="O92" s="37"/>
      <c r="P92" s="37"/>
      <c r="Q92" s="37"/>
      <c r="R92" s="37"/>
      <c r="S92" s="37"/>
      <c r="T92" s="37"/>
      <c r="U92" s="37"/>
      <c r="V92" s="37"/>
      <c r="W92" s="37"/>
      <c r="X92" s="37"/>
      <c r="Y92" s="37"/>
      <c r="Z92" s="37"/>
      <c r="AA92" s="37"/>
      <c r="AB92" s="37"/>
      <c r="AC92" s="37"/>
      <c r="AD92" s="37"/>
      <c r="AE92" s="37"/>
      <c r="AF92" s="37"/>
      <c r="AG92" s="37"/>
      <c r="AH92" s="37"/>
      <c r="AI92" s="37"/>
      <c r="AJ92" s="37"/>
      <c r="AK92" s="37"/>
      <c r="AL92" s="37"/>
      <c r="AM92" s="37"/>
      <c r="AN92" s="37"/>
      <c r="AO92" s="37"/>
      <c r="AP92" s="37"/>
      <c r="AQ92" s="37"/>
      <c r="AR92" s="37"/>
      <c r="AS92" s="37"/>
      <c r="AT92" s="37"/>
      <c r="AU92" s="37"/>
      <c r="AV92" s="37"/>
      <c r="AW92" s="37"/>
      <c r="AX92" s="37"/>
      <c r="AY92" s="37"/>
      <c r="AZ92" s="37"/>
      <c r="BA92" s="37"/>
      <c r="BB92" s="37"/>
      <c r="BC92" s="37"/>
      <c r="BD92" s="37"/>
      <c r="BE92" s="37"/>
      <c r="BF92" s="37"/>
      <c r="BG92" s="37"/>
      <c r="BH92" s="37"/>
      <c r="BI92" s="37"/>
      <c r="BJ92" s="37"/>
      <c r="BK92" s="37"/>
      <c r="BL92" s="37"/>
      <c r="BM92" s="37"/>
      <c r="BN92" s="37"/>
      <c r="BO92" s="37"/>
      <c r="BP92" s="37"/>
      <c r="BQ92" s="37"/>
      <c r="BR92" s="37"/>
      <c r="BS92" s="37"/>
      <c r="BT92" s="37"/>
      <c r="BU92" s="37"/>
      <c r="BV92" s="37"/>
      <c r="BW92" s="37"/>
      <c r="BX92" s="37"/>
      <c r="BY92" s="37"/>
      <c r="BZ92" s="37"/>
      <c r="CA92" s="37"/>
      <c r="CB92" s="37"/>
      <c r="CC92" s="37"/>
      <c r="CD92" s="37"/>
      <c r="CE92" s="37"/>
      <c r="CF92" s="37"/>
      <c r="CG92" s="37"/>
      <c r="CH92" s="37"/>
      <c r="CI92" s="37"/>
      <c r="CJ92" s="37"/>
      <c r="CK92" s="37"/>
      <c r="CL92" s="37"/>
      <c r="CM92" s="37"/>
      <c r="CN92" s="37"/>
      <c r="CO92" s="37"/>
      <c r="CP92" s="37"/>
      <c r="CQ92" s="37"/>
      <c r="CR92" s="37"/>
      <c r="CS92" s="37"/>
      <c r="CT92" s="37"/>
      <c r="CU92" s="37"/>
      <c r="CV92" s="37"/>
      <c r="CW92" s="37"/>
      <c r="CX92" s="37"/>
      <c r="CY92" s="37"/>
      <c r="CZ92" s="37"/>
      <c r="DA92" s="37"/>
      <c r="DB92" s="37"/>
      <c r="DC92" s="37"/>
      <c r="DD92" s="37"/>
      <c r="DE92" s="37"/>
      <c r="DF92" s="37"/>
      <c r="DG92" s="37"/>
      <c r="DH92" s="37"/>
      <c r="DI92" s="37"/>
      <c r="DJ92" s="37"/>
      <c r="DK92" s="37"/>
      <c r="DL92" s="37"/>
      <c r="DM92" s="37"/>
      <c r="DN92" s="37"/>
      <c r="DO92" s="37"/>
      <c r="DP92" s="37"/>
      <c r="DQ92" s="37"/>
      <c r="DR92" s="37"/>
      <c r="DS92" s="37"/>
      <c r="DT92" s="37"/>
      <c r="DU92" s="37"/>
      <c r="DV92" s="37"/>
      <c r="DW92" s="37"/>
      <c r="DX92" s="37"/>
      <c r="DY92" s="37"/>
      <c r="DZ92" s="37"/>
      <c r="EA92" s="37"/>
      <c r="EB92" s="37"/>
      <c r="EC92" s="37"/>
      <c r="ED92" s="37"/>
      <c r="EE92" s="37"/>
      <c r="EF92" s="37"/>
      <c r="EG92" s="37"/>
      <c r="EH92" s="37"/>
      <c r="EI92" s="37"/>
      <c r="EJ92" s="37"/>
      <c r="EK92" s="37"/>
      <c r="EL92" s="37"/>
      <c r="EM92" s="37"/>
      <c r="EN92" s="37"/>
      <c r="EO92" s="37"/>
      <c r="EP92" s="37"/>
      <c r="EQ92" s="37"/>
      <c r="ER92" s="37"/>
      <c r="ES92" s="37"/>
      <c r="ET92" s="37"/>
      <c r="EU92" s="37"/>
      <c r="WZC92" s="37"/>
      <c r="WZD92" s="37"/>
      <c r="WZE92" s="37"/>
      <c r="WZF92" s="37"/>
      <c r="WZG92" s="37"/>
      <c r="WZH92" s="37"/>
      <c r="WZI92" s="37"/>
      <c r="WZJ92" s="37"/>
      <c r="WZK92" s="37"/>
      <c r="WZL92" s="37"/>
      <c r="WZM92" s="37"/>
      <c r="WZN92" s="37"/>
      <c r="WZO92" s="37"/>
      <c r="WZP92" s="37"/>
      <c r="WZQ92" s="37"/>
      <c r="WZR92" s="37"/>
      <c r="WZS92" s="37"/>
      <c r="WZT92" s="37"/>
      <c r="WZU92" s="37"/>
      <c r="WZV92" s="37"/>
      <c r="WZW92" s="37"/>
      <c r="WZX92" s="37"/>
      <c r="WZY92" s="37"/>
      <c r="WZZ92" s="37"/>
      <c r="XAA92" s="37"/>
      <c r="XAB92" s="37"/>
      <c r="XAC92" s="37"/>
      <c r="XAD92" s="37"/>
      <c r="XAE92" s="37"/>
      <c r="XAF92" s="37"/>
      <c r="XAG92" s="37"/>
      <c r="XAH92" s="37"/>
      <c r="XAI92" s="37"/>
      <c r="XAJ92" s="37"/>
      <c r="XAK92" s="37"/>
      <c r="XAL92" s="37"/>
      <c r="XAM92" s="37"/>
      <c r="XAN92" s="37"/>
      <c r="XAO92" s="37"/>
      <c r="XAP92" s="37"/>
      <c r="XAQ92" s="37"/>
      <c r="XAR92" s="37"/>
      <c r="XAS92" s="37"/>
      <c r="XAT92" s="37"/>
      <c r="XAU92" s="37"/>
      <c r="XAV92" s="37"/>
      <c r="XAW92" s="37"/>
      <c r="XAX92" s="37"/>
      <c r="XAY92" s="37"/>
      <c r="XAZ92" s="37"/>
      <c r="XBA92" s="37"/>
      <c r="XBB92" s="37"/>
      <c r="XBC92" s="37"/>
      <c r="XBD92" s="37"/>
      <c r="XBE92" s="37"/>
      <c r="XBF92" s="37"/>
      <c r="XBG92" s="37"/>
      <c r="XBH92" s="37"/>
      <c r="XBI92" s="37"/>
      <c r="XBJ92" s="37"/>
      <c r="XBK92" s="37"/>
      <c r="XBL92" s="37"/>
      <c r="XBM92" s="37"/>
      <c r="XBN92" s="37"/>
      <c r="XBO92" s="37"/>
      <c r="XBP92" s="37"/>
      <c r="XBQ92" s="37"/>
      <c r="XBR92" s="37"/>
      <c r="XBS92" s="37"/>
      <c r="XBT92" s="37"/>
      <c r="XBU92" s="37"/>
      <c r="XBV92" s="37"/>
      <c r="XBW92" s="37"/>
      <c r="XBX92" s="37"/>
      <c r="XBY92" s="37"/>
      <c r="XBZ92" s="37"/>
      <c r="XCA92" s="37"/>
      <c r="XCB92" s="37"/>
      <c r="XCC92" s="37"/>
      <c r="XCD92" s="37"/>
      <c r="XCE92" s="37"/>
      <c r="XCF92" s="37"/>
      <c r="XCG92" s="37"/>
      <c r="XCH92" s="37"/>
      <c r="XCI92" s="37"/>
      <c r="XCJ92" s="37"/>
      <c r="XCK92" s="37"/>
      <c r="XCL92" s="37"/>
      <c r="XCM92" s="37"/>
      <c r="XCN92" s="37"/>
      <c r="XCO92" s="37"/>
      <c r="XCP92" s="37"/>
      <c r="XCQ92" s="37"/>
      <c r="XCR92" s="37"/>
      <c r="XCS92" s="37"/>
      <c r="XCT92" s="37"/>
      <c r="XCU92" s="37"/>
      <c r="XCV92" s="37"/>
      <c r="XCW92" s="37"/>
      <c r="XCX92" s="37"/>
      <c r="XCY92" s="37"/>
      <c r="XCZ92" s="37"/>
      <c r="XDA92" s="37"/>
      <c r="XDB92" s="37"/>
      <c r="XDC92" s="37"/>
      <c r="XDD92" s="37"/>
      <c r="XDE92" s="37"/>
      <c r="XDF92" s="37"/>
      <c r="XDG92" s="37"/>
      <c r="XDH92" s="37"/>
      <c r="XDI92" s="37"/>
      <c r="XDJ92" s="37"/>
      <c r="XDK92" s="37"/>
      <c r="XDL92" s="37"/>
      <c r="XDM92" s="37"/>
      <c r="XDN92" s="37"/>
      <c r="XDO92" s="37"/>
      <c r="XDP92" s="37"/>
      <c r="XDQ92" s="37"/>
      <c r="XDR92" s="37"/>
      <c r="XDS92" s="37"/>
      <c r="XDT92" s="37"/>
      <c r="XDU92" s="37"/>
      <c r="XDV92" s="37"/>
      <c r="XDW92" s="37"/>
      <c r="XDX92" s="37"/>
      <c r="XDY92" s="37"/>
      <c r="XDZ92" s="37"/>
      <c r="XEA92" s="37"/>
      <c r="XEB92" s="37"/>
      <c r="XEC92" s="37"/>
      <c r="XED92" s="37"/>
      <c r="XEE92" s="37"/>
      <c r="XEF92" s="37"/>
      <c r="XEG92" s="37"/>
      <c r="XEH92" s="37"/>
      <c r="XEI92" s="37"/>
      <c r="XEJ92" s="37"/>
      <c r="XEK92" s="37"/>
      <c r="XEL92" s="37"/>
      <c r="XEM92" s="37"/>
      <c r="XEN92" s="37"/>
      <c r="XEO92" s="37"/>
      <c r="XEP92" s="37"/>
      <c r="XEQ92" s="37"/>
      <c r="XER92" s="37"/>
      <c r="XES92" s="37"/>
      <c r="XET92" s="37"/>
      <c r="XEU92" s="37"/>
      <c r="XEV92" s="37"/>
      <c r="XEW92" s="37"/>
      <c r="XEX92" s="37"/>
      <c r="XEY92" s="37"/>
      <c r="XEZ92" s="37"/>
      <c r="XFA92" s="37"/>
      <c r="XFB92" s="37"/>
      <c r="XFC92" s="37"/>
      <c r="XFD92" s="37"/>
    </row>
    <row r="93" spans="1:151 16227:16384" s="12" customFormat="1" ht="20.25" customHeight="1" x14ac:dyDescent="0.25">
      <c r="A93" s="93"/>
      <c r="B93" s="94"/>
      <c r="C93" s="105">
        <f t="shared" ref="C93:C94" si="2">C92+1</f>
        <v>5</v>
      </c>
      <c r="D93" s="105"/>
      <c r="E93" s="56" t="s">
        <v>225</v>
      </c>
      <c r="F93" s="77">
        <f t="shared" si="1"/>
        <v>322.70472000000001</v>
      </c>
      <c r="G93" s="78"/>
      <c r="H93" s="20">
        <v>0</v>
      </c>
      <c r="I93" s="20">
        <f t="shared" si="0"/>
        <v>484.05708000000004</v>
      </c>
      <c r="J93" s="37"/>
      <c r="K93" s="37"/>
      <c r="L93" s="37"/>
      <c r="M93" s="37"/>
      <c r="N93" s="37"/>
      <c r="O93" s="37"/>
      <c r="P93" s="37"/>
      <c r="Q93" s="37"/>
      <c r="R93" s="37"/>
      <c r="S93" s="37"/>
      <c r="T93" s="37"/>
      <c r="U93" s="37"/>
      <c r="V93" s="37"/>
      <c r="W93" s="37"/>
      <c r="X93" s="37"/>
      <c r="Y93" s="37"/>
      <c r="Z93" s="37"/>
      <c r="AA93" s="37"/>
      <c r="AB93" s="37"/>
      <c r="AC93" s="37"/>
      <c r="AD93" s="37"/>
      <c r="AE93" s="37"/>
      <c r="AF93" s="37"/>
      <c r="AG93" s="37"/>
      <c r="AH93" s="37"/>
      <c r="AI93" s="37"/>
      <c r="AJ93" s="37"/>
      <c r="AK93" s="37"/>
      <c r="AL93" s="37"/>
      <c r="AM93" s="37"/>
      <c r="AN93" s="37"/>
      <c r="AO93" s="37"/>
      <c r="AP93" s="37"/>
      <c r="AQ93" s="37"/>
      <c r="AR93" s="37"/>
      <c r="AS93" s="37"/>
      <c r="AT93" s="37"/>
      <c r="AU93" s="37"/>
      <c r="AV93" s="37"/>
      <c r="AW93" s="37"/>
      <c r="AX93" s="37"/>
      <c r="AY93" s="37"/>
      <c r="AZ93" s="37"/>
      <c r="BA93" s="37"/>
      <c r="BB93" s="37"/>
      <c r="BC93" s="37"/>
      <c r="BD93" s="37"/>
      <c r="BE93" s="37"/>
      <c r="BF93" s="37"/>
      <c r="BG93" s="37"/>
      <c r="BH93" s="37"/>
      <c r="BI93" s="37"/>
      <c r="BJ93" s="37"/>
      <c r="BK93" s="37"/>
      <c r="BL93" s="37"/>
      <c r="BM93" s="37"/>
      <c r="BN93" s="37"/>
      <c r="BO93" s="37"/>
      <c r="BP93" s="37"/>
      <c r="BQ93" s="37"/>
      <c r="BR93" s="37"/>
      <c r="BS93" s="37"/>
      <c r="BT93" s="37"/>
      <c r="BU93" s="37"/>
      <c r="BV93" s="37"/>
      <c r="BW93" s="37"/>
      <c r="BX93" s="37"/>
      <c r="BY93" s="37"/>
      <c r="BZ93" s="37"/>
      <c r="CA93" s="37"/>
      <c r="CB93" s="37"/>
      <c r="CC93" s="37"/>
      <c r="CD93" s="37"/>
      <c r="CE93" s="37"/>
      <c r="CF93" s="37"/>
      <c r="CG93" s="37"/>
      <c r="CH93" s="37"/>
      <c r="CI93" s="37"/>
      <c r="CJ93" s="37"/>
      <c r="CK93" s="37"/>
      <c r="CL93" s="37"/>
      <c r="CM93" s="37"/>
      <c r="CN93" s="37"/>
      <c r="CO93" s="37"/>
      <c r="CP93" s="37"/>
      <c r="CQ93" s="37"/>
      <c r="CR93" s="37"/>
      <c r="CS93" s="37"/>
      <c r="CT93" s="37"/>
      <c r="CU93" s="37"/>
      <c r="CV93" s="37"/>
      <c r="CW93" s="37"/>
      <c r="CX93" s="37"/>
      <c r="CY93" s="37"/>
      <c r="CZ93" s="37"/>
      <c r="DA93" s="37"/>
      <c r="DB93" s="37"/>
      <c r="DC93" s="37"/>
      <c r="DD93" s="37"/>
      <c r="DE93" s="37"/>
      <c r="DF93" s="37"/>
      <c r="DG93" s="37"/>
      <c r="DH93" s="37"/>
      <c r="DI93" s="37"/>
      <c r="DJ93" s="37"/>
      <c r="DK93" s="37"/>
      <c r="DL93" s="37"/>
      <c r="DM93" s="37"/>
      <c r="DN93" s="37"/>
      <c r="DO93" s="37"/>
      <c r="DP93" s="37"/>
      <c r="DQ93" s="37"/>
      <c r="DR93" s="37"/>
      <c r="DS93" s="37"/>
      <c r="DT93" s="37"/>
      <c r="DU93" s="37"/>
      <c r="DV93" s="37"/>
      <c r="DW93" s="37"/>
      <c r="DX93" s="37"/>
      <c r="DY93" s="37"/>
      <c r="DZ93" s="37"/>
      <c r="EA93" s="37"/>
      <c r="EB93" s="37"/>
      <c r="EC93" s="37"/>
      <c r="ED93" s="37"/>
      <c r="EE93" s="37"/>
      <c r="EF93" s="37"/>
      <c r="EG93" s="37"/>
      <c r="EH93" s="37"/>
      <c r="EI93" s="37"/>
      <c r="EJ93" s="37"/>
      <c r="EK93" s="37"/>
      <c r="EL93" s="37"/>
      <c r="EM93" s="37"/>
      <c r="EN93" s="37"/>
      <c r="EO93" s="37"/>
      <c r="EP93" s="37"/>
      <c r="EQ93" s="37"/>
      <c r="ER93" s="37"/>
      <c r="ES93" s="37"/>
      <c r="ET93" s="37"/>
      <c r="EU93" s="37"/>
      <c r="WZC93" s="37"/>
      <c r="WZD93" s="37"/>
      <c r="WZE93" s="37"/>
      <c r="WZF93" s="37"/>
      <c r="WZG93" s="37"/>
      <c r="WZH93" s="37"/>
      <c r="WZI93" s="37"/>
      <c r="WZJ93" s="37"/>
      <c r="WZK93" s="37"/>
      <c r="WZL93" s="37"/>
      <c r="WZM93" s="37"/>
      <c r="WZN93" s="37"/>
      <c r="WZO93" s="37"/>
      <c r="WZP93" s="37"/>
      <c r="WZQ93" s="37"/>
      <c r="WZR93" s="37"/>
      <c r="WZS93" s="37"/>
      <c r="WZT93" s="37"/>
      <c r="WZU93" s="37"/>
      <c r="WZV93" s="37"/>
      <c r="WZW93" s="37"/>
      <c r="WZX93" s="37"/>
      <c r="WZY93" s="37"/>
      <c r="WZZ93" s="37"/>
      <c r="XAA93" s="37"/>
      <c r="XAB93" s="37"/>
      <c r="XAC93" s="37"/>
      <c r="XAD93" s="37"/>
      <c r="XAE93" s="37"/>
      <c r="XAF93" s="37"/>
      <c r="XAG93" s="37"/>
      <c r="XAH93" s="37"/>
      <c r="XAI93" s="37"/>
      <c r="XAJ93" s="37"/>
      <c r="XAK93" s="37"/>
      <c r="XAL93" s="37"/>
      <c r="XAM93" s="37"/>
      <c r="XAN93" s="37"/>
      <c r="XAO93" s="37"/>
      <c r="XAP93" s="37"/>
      <c r="XAQ93" s="37"/>
      <c r="XAR93" s="37"/>
      <c r="XAS93" s="37"/>
      <c r="XAT93" s="37"/>
      <c r="XAU93" s="37"/>
      <c r="XAV93" s="37"/>
      <c r="XAW93" s="37"/>
      <c r="XAX93" s="37"/>
      <c r="XAY93" s="37"/>
      <c r="XAZ93" s="37"/>
      <c r="XBA93" s="37"/>
      <c r="XBB93" s="37"/>
      <c r="XBC93" s="37"/>
      <c r="XBD93" s="37"/>
      <c r="XBE93" s="37"/>
      <c r="XBF93" s="37"/>
      <c r="XBG93" s="37"/>
      <c r="XBH93" s="37"/>
      <c r="XBI93" s="37"/>
      <c r="XBJ93" s="37"/>
      <c r="XBK93" s="37"/>
      <c r="XBL93" s="37"/>
      <c r="XBM93" s="37"/>
      <c r="XBN93" s="37"/>
      <c r="XBO93" s="37"/>
      <c r="XBP93" s="37"/>
      <c r="XBQ93" s="37"/>
      <c r="XBR93" s="37"/>
      <c r="XBS93" s="37"/>
      <c r="XBT93" s="37"/>
      <c r="XBU93" s="37"/>
      <c r="XBV93" s="37"/>
      <c r="XBW93" s="37"/>
      <c r="XBX93" s="37"/>
      <c r="XBY93" s="37"/>
      <c r="XBZ93" s="37"/>
      <c r="XCA93" s="37"/>
      <c r="XCB93" s="37"/>
      <c r="XCC93" s="37"/>
      <c r="XCD93" s="37"/>
      <c r="XCE93" s="37"/>
      <c r="XCF93" s="37"/>
      <c r="XCG93" s="37"/>
      <c r="XCH93" s="37"/>
      <c r="XCI93" s="37"/>
      <c r="XCJ93" s="37"/>
      <c r="XCK93" s="37"/>
      <c r="XCL93" s="37"/>
      <c r="XCM93" s="37"/>
      <c r="XCN93" s="37"/>
      <c r="XCO93" s="37"/>
      <c r="XCP93" s="37"/>
      <c r="XCQ93" s="37"/>
      <c r="XCR93" s="37"/>
      <c r="XCS93" s="37"/>
      <c r="XCT93" s="37"/>
      <c r="XCU93" s="37"/>
      <c r="XCV93" s="37"/>
      <c r="XCW93" s="37"/>
      <c r="XCX93" s="37"/>
      <c r="XCY93" s="37"/>
      <c r="XCZ93" s="37"/>
      <c r="XDA93" s="37"/>
      <c r="XDB93" s="37"/>
      <c r="XDC93" s="37"/>
      <c r="XDD93" s="37"/>
      <c r="XDE93" s="37"/>
      <c r="XDF93" s="37"/>
      <c r="XDG93" s="37"/>
      <c r="XDH93" s="37"/>
      <c r="XDI93" s="37"/>
      <c r="XDJ93" s="37"/>
      <c r="XDK93" s="37"/>
      <c r="XDL93" s="37"/>
      <c r="XDM93" s="37"/>
      <c r="XDN93" s="37"/>
      <c r="XDO93" s="37"/>
      <c r="XDP93" s="37"/>
      <c r="XDQ93" s="37"/>
      <c r="XDR93" s="37"/>
      <c r="XDS93" s="37"/>
      <c r="XDT93" s="37"/>
      <c r="XDU93" s="37"/>
      <c r="XDV93" s="37"/>
      <c r="XDW93" s="37"/>
      <c r="XDX93" s="37"/>
      <c r="XDY93" s="37"/>
      <c r="XDZ93" s="37"/>
      <c r="XEA93" s="37"/>
      <c r="XEB93" s="37"/>
      <c r="XEC93" s="37"/>
      <c r="XED93" s="37"/>
      <c r="XEE93" s="37"/>
      <c r="XEF93" s="37"/>
      <c r="XEG93" s="37"/>
      <c r="XEH93" s="37"/>
      <c r="XEI93" s="37"/>
      <c r="XEJ93" s="37"/>
      <c r="XEK93" s="37"/>
      <c r="XEL93" s="37"/>
      <c r="XEM93" s="37"/>
      <c r="XEN93" s="37"/>
      <c r="XEO93" s="37"/>
      <c r="XEP93" s="37"/>
      <c r="XEQ93" s="37"/>
      <c r="XER93" s="37"/>
      <c r="XES93" s="37"/>
      <c r="XET93" s="37"/>
      <c r="XEU93" s="37"/>
      <c r="XEV93" s="37"/>
      <c r="XEW93" s="37"/>
      <c r="XEX93" s="37"/>
      <c r="XEY93" s="37"/>
      <c r="XEZ93" s="37"/>
      <c r="XFA93" s="37"/>
      <c r="XFB93" s="37"/>
      <c r="XFC93" s="37"/>
      <c r="XFD93" s="37"/>
    </row>
    <row r="94" spans="1:151 16227:16384" s="12" customFormat="1" ht="20.25" customHeight="1" x14ac:dyDescent="0.25">
      <c r="A94" s="93"/>
      <c r="B94" s="94"/>
      <c r="C94" s="105">
        <f t="shared" si="2"/>
        <v>6</v>
      </c>
      <c r="D94" s="105"/>
      <c r="E94" s="56" t="s">
        <v>225</v>
      </c>
      <c r="F94" s="77">
        <f t="shared" si="1"/>
        <v>322.70472000000001</v>
      </c>
      <c r="G94" s="78"/>
      <c r="H94" s="20">
        <v>0</v>
      </c>
      <c r="I94" s="20">
        <f t="shared" si="0"/>
        <v>484.05708000000004</v>
      </c>
      <c r="J94" s="37"/>
      <c r="K94" s="37"/>
      <c r="L94" s="37"/>
      <c r="M94" s="37"/>
      <c r="N94" s="37"/>
      <c r="O94" s="37"/>
      <c r="P94" s="37"/>
      <c r="Q94" s="37"/>
      <c r="R94" s="37"/>
      <c r="S94" s="37"/>
      <c r="T94" s="37"/>
      <c r="U94" s="37"/>
      <c r="V94" s="37"/>
      <c r="W94" s="37"/>
      <c r="X94" s="37"/>
      <c r="Y94" s="37"/>
      <c r="Z94" s="37"/>
      <c r="AA94" s="37"/>
      <c r="AB94" s="37"/>
      <c r="AC94" s="37"/>
      <c r="AD94" s="37"/>
      <c r="AE94" s="37"/>
      <c r="AF94" s="37"/>
      <c r="AG94" s="37"/>
      <c r="AH94" s="37"/>
      <c r="AI94" s="37"/>
      <c r="AJ94" s="37"/>
      <c r="AK94" s="37"/>
      <c r="AL94" s="37"/>
      <c r="AM94" s="37"/>
      <c r="AN94" s="37"/>
      <c r="AO94" s="37"/>
      <c r="AP94" s="37"/>
      <c r="AQ94" s="37"/>
      <c r="AR94" s="37"/>
      <c r="AS94" s="37"/>
      <c r="AT94" s="37"/>
      <c r="AU94" s="37"/>
      <c r="AV94" s="37"/>
      <c r="AW94" s="37"/>
      <c r="AX94" s="37"/>
      <c r="AY94" s="37"/>
      <c r="AZ94" s="37"/>
      <c r="BA94" s="37"/>
      <c r="BB94" s="37"/>
      <c r="BC94" s="37"/>
      <c r="BD94" s="37"/>
      <c r="BE94" s="37"/>
      <c r="BF94" s="37"/>
      <c r="BG94" s="37"/>
      <c r="BH94" s="37"/>
      <c r="BI94" s="37"/>
      <c r="BJ94" s="37"/>
      <c r="BK94" s="37"/>
      <c r="BL94" s="37"/>
      <c r="BM94" s="37"/>
      <c r="BN94" s="37"/>
      <c r="BO94" s="37"/>
      <c r="BP94" s="37"/>
      <c r="BQ94" s="37"/>
      <c r="BR94" s="37"/>
      <c r="BS94" s="37"/>
      <c r="BT94" s="37"/>
      <c r="BU94" s="37"/>
      <c r="BV94" s="37"/>
      <c r="BW94" s="37"/>
      <c r="BX94" s="37"/>
      <c r="BY94" s="37"/>
      <c r="BZ94" s="37"/>
      <c r="CA94" s="37"/>
      <c r="CB94" s="37"/>
      <c r="CC94" s="37"/>
      <c r="CD94" s="37"/>
      <c r="CE94" s="37"/>
      <c r="CF94" s="37"/>
      <c r="CG94" s="37"/>
      <c r="CH94" s="37"/>
      <c r="CI94" s="37"/>
      <c r="CJ94" s="37"/>
      <c r="CK94" s="37"/>
      <c r="CL94" s="37"/>
      <c r="CM94" s="37"/>
      <c r="CN94" s="37"/>
      <c r="CO94" s="37"/>
      <c r="CP94" s="37"/>
      <c r="CQ94" s="37"/>
      <c r="CR94" s="37"/>
      <c r="CS94" s="37"/>
      <c r="CT94" s="37"/>
      <c r="CU94" s="37"/>
      <c r="CV94" s="37"/>
      <c r="CW94" s="37"/>
      <c r="CX94" s="37"/>
      <c r="CY94" s="37"/>
      <c r="CZ94" s="37"/>
      <c r="DA94" s="37"/>
      <c r="DB94" s="37"/>
      <c r="DC94" s="37"/>
      <c r="DD94" s="37"/>
      <c r="DE94" s="37"/>
      <c r="DF94" s="37"/>
      <c r="DG94" s="37"/>
      <c r="DH94" s="37"/>
      <c r="DI94" s="37"/>
      <c r="DJ94" s="37"/>
      <c r="DK94" s="37"/>
      <c r="DL94" s="37"/>
      <c r="DM94" s="37"/>
      <c r="DN94" s="37"/>
      <c r="DO94" s="37"/>
      <c r="DP94" s="37"/>
      <c r="DQ94" s="37"/>
      <c r="DR94" s="37"/>
      <c r="DS94" s="37"/>
      <c r="DT94" s="37"/>
      <c r="DU94" s="37"/>
      <c r="DV94" s="37"/>
      <c r="DW94" s="37"/>
      <c r="DX94" s="37"/>
      <c r="DY94" s="37"/>
      <c r="DZ94" s="37"/>
      <c r="EA94" s="37"/>
      <c r="EB94" s="37"/>
      <c r="EC94" s="37"/>
      <c r="ED94" s="37"/>
      <c r="EE94" s="37"/>
      <c r="EF94" s="37"/>
      <c r="EG94" s="37"/>
      <c r="EH94" s="37"/>
      <c r="EI94" s="37"/>
      <c r="EJ94" s="37"/>
      <c r="EK94" s="37"/>
      <c r="EL94" s="37"/>
      <c r="EM94" s="37"/>
      <c r="EN94" s="37"/>
      <c r="EO94" s="37"/>
      <c r="EP94" s="37"/>
      <c r="EQ94" s="37"/>
      <c r="ER94" s="37"/>
      <c r="ES94" s="37"/>
      <c r="ET94" s="37"/>
      <c r="EU94" s="37"/>
      <c r="WZC94" s="37"/>
      <c r="WZD94" s="37"/>
      <c r="WZE94" s="37"/>
      <c r="WZF94" s="37"/>
      <c r="WZG94" s="37"/>
      <c r="WZH94" s="37"/>
      <c r="WZI94" s="37"/>
      <c r="WZJ94" s="37"/>
      <c r="WZK94" s="37"/>
      <c r="WZL94" s="37"/>
      <c r="WZM94" s="37"/>
      <c r="WZN94" s="37"/>
      <c r="WZO94" s="37"/>
      <c r="WZP94" s="37"/>
      <c r="WZQ94" s="37"/>
      <c r="WZR94" s="37"/>
      <c r="WZS94" s="37"/>
      <c r="WZT94" s="37"/>
      <c r="WZU94" s="37"/>
      <c r="WZV94" s="37"/>
      <c r="WZW94" s="37"/>
      <c r="WZX94" s="37"/>
      <c r="WZY94" s="37"/>
      <c r="WZZ94" s="37"/>
      <c r="XAA94" s="37"/>
      <c r="XAB94" s="37"/>
      <c r="XAC94" s="37"/>
      <c r="XAD94" s="37"/>
      <c r="XAE94" s="37"/>
      <c r="XAF94" s="37"/>
      <c r="XAG94" s="37"/>
      <c r="XAH94" s="37"/>
      <c r="XAI94" s="37"/>
      <c r="XAJ94" s="37"/>
      <c r="XAK94" s="37"/>
      <c r="XAL94" s="37"/>
      <c r="XAM94" s="37"/>
      <c r="XAN94" s="37"/>
      <c r="XAO94" s="37"/>
      <c r="XAP94" s="37"/>
      <c r="XAQ94" s="37"/>
      <c r="XAR94" s="37"/>
      <c r="XAS94" s="37"/>
      <c r="XAT94" s="37"/>
      <c r="XAU94" s="37"/>
      <c r="XAV94" s="37"/>
      <c r="XAW94" s="37"/>
      <c r="XAX94" s="37"/>
      <c r="XAY94" s="37"/>
      <c r="XAZ94" s="37"/>
      <c r="XBA94" s="37"/>
      <c r="XBB94" s="37"/>
      <c r="XBC94" s="37"/>
      <c r="XBD94" s="37"/>
      <c r="XBE94" s="37"/>
      <c r="XBF94" s="37"/>
      <c r="XBG94" s="37"/>
      <c r="XBH94" s="37"/>
      <c r="XBI94" s="37"/>
      <c r="XBJ94" s="37"/>
      <c r="XBK94" s="37"/>
      <c r="XBL94" s="37"/>
      <c r="XBM94" s="37"/>
      <c r="XBN94" s="37"/>
      <c r="XBO94" s="37"/>
      <c r="XBP94" s="37"/>
      <c r="XBQ94" s="37"/>
      <c r="XBR94" s="37"/>
      <c r="XBS94" s="37"/>
      <c r="XBT94" s="37"/>
      <c r="XBU94" s="37"/>
      <c r="XBV94" s="37"/>
      <c r="XBW94" s="37"/>
      <c r="XBX94" s="37"/>
      <c r="XBY94" s="37"/>
      <c r="XBZ94" s="37"/>
      <c r="XCA94" s="37"/>
      <c r="XCB94" s="37"/>
      <c r="XCC94" s="37"/>
      <c r="XCD94" s="37"/>
      <c r="XCE94" s="37"/>
      <c r="XCF94" s="37"/>
      <c r="XCG94" s="37"/>
      <c r="XCH94" s="37"/>
      <c r="XCI94" s="37"/>
      <c r="XCJ94" s="37"/>
      <c r="XCK94" s="37"/>
      <c r="XCL94" s="37"/>
      <c r="XCM94" s="37"/>
      <c r="XCN94" s="37"/>
      <c r="XCO94" s="37"/>
      <c r="XCP94" s="37"/>
      <c r="XCQ94" s="37"/>
      <c r="XCR94" s="37"/>
      <c r="XCS94" s="37"/>
      <c r="XCT94" s="37"/>
      <c r="XCU94" s="37"/>
      <c r="XCV94" s="37"/>
      <c r="XCW94" s="37"/>
      <c r="XCX94" s="37"/>
      <c r="XCY94" s="37"/>
      <c r="XCZ94" s="37"/>
      <c r="XDA94" s="37"/>
      <c r="XDB94" s="37"/>
      <c r="XDC94" s="37"/>
      <c r="XDD94" s="37"/>
      <c r="XDE94" s="37"/>
      <c r="XDF94" s="37"/>
      <c r="XDG94" s="37"/>
      <c r="XDH94" s="37"/>
      <c r="XDI94" s="37"/>
      <c r="XDJ94" s="37"/>
      <c r="XDK94" s="37"/>
      <c r="XDL94" s="37"/>
      <c r="XDM94" s="37"/>
      <c r="XDN94" s="37"/>
      <c r="XDO94" s="37"/>
      <c r="XDP94" s="37"/>
      <c r="XDQ94" s="37"/>
      <c r="XDR94" s="37"/>
      <c r="XDS94" s="37"/>
      <c r="XDT94" s="37"/>
      <c r="XDU94" s="37"/>
      <c r="XDV94" s="37"/>
      <c r="XDW94" s="37"/>
      <c r="XDX94" s="37"/>
      <c r="XDY94" s="37"/>
      <c r="XDZ94" s="37"/>
      <c r="XEA94" s="37"/>
      <c r="XEB94" s="37"/>
      <c r="XEC94" s="37"/>
      <c r="XED94" s="37"/>
      <c r="XEE94" s="37"/>
      <c r="XEF94" s="37"/>
      <c r="XEG94" s="37"/>
      <c r="XEH94" s="37"/>
      <c r="XEI94" s="37"/>
      <c r="XEJ94" s="37"/>
      <c r="XEK94" s="37"/>
      <c r="XEL94" s="37"/>
      <c r="XEM94" s="37"/>
      <c r="XEN94" s="37"/>
      <c r="XEO94" s="37"/>
      <c r="XEP94" s="37"/>
      <c r="XEQ94" s="37"/>
      <c r="XER94" s="37"/>
      <c r="XES94" s="37"/>
      <c r="XET94" s="37"/>
      <c r="XEU94" s="37"/>
      <c r="XEV94" s="37"/>
      <c r="XEW94" s="37"/>
      <c r="XEX94" s="37"/>
      <c r="XEY94" s="37"/>
      <c r="XEZ94" s="37"/>
      <c r="XFA94" s="37"/>
      <c r="XFB94" s="37"/>
      <c r="XFC94" s="37"/>
      <c r="XFD94" s="37"/>
    </row>
    <row r="95" spans="1:151 16227:16384" s="12" customFormat="1" ht="20.25" customHeight="1" x14ac:dyDescent="0.25">
      <c r="A95" s="93"/>
      <c r="B95" s="94"/>
      <c r="C95" s="105">
        <v>9</v>
      </c>
      <c r="D95" s="105"/>
      <c r="E95" s="56" t="s">
        <v>225</v>
      </c>
      <c r="F95" s="77">
        <f t="shared" si="1"/>
        <v>322.70472000000001</v>
      </c>
      <c r="G95" s="78"/>
      <c r="H95" s="20">
        <v>0</v>
      </c>
      <c r="I95" s="20">
        <f t="shared" si="0"/>
        <v>484.05708000000004</v>
      </c>
      <c r="J95" s="37"/>
      <c r="K95" s="37"/>
      <c r="L95" s="37"/>
      <c r="M95" s="37"/>
      <c r="N95" s="37"/>
      <c r="O95" s="37"/>
      <c r="P95" s="37"/>
      <c r="Q95" s="37"/>
      <c r="R95" s="37"/>
      <c r="S95" s="37"/>
      <c r="T95" s="37"/>
      <c r="U95" s="37"/>
      <c r="V95" s="37"/>
      <c r="W95" s="37"/>
      <c r="X95" s="37"/>
      <c r="Y95" s="37"/>
      <c r="Z95" s="37"/>
      <c r="AA95" s="37"/>
      <c r="AB95" s="37"/>
      <c r="AC95" s="37"/>
      <c r="AD95" s="37"/>
      <c r="AE95" s="37"/>
      <c r="AF95" s="37"/>
      <c r="AG95" s="37"/>
      <c r="AH95" s="37"/>
      <c r="AI95" s="37"/>
      <c r="AJ95" s="37"/>
      <c r="AK95" s="37"/>
      <c r="AL95" s="37"/>
      <c r="AM95" s="37"/>
      <c r="AN95" s="37"/>
      <c r="AO95" s="37"/>
      <c r="AP95" s="37"/>
      <c r="AQ95" s="37"/>
      <c r="AR95" s="37"/>
      <c r="AS95" s="37"/>
      <c r="AT95" s="37"/>
      <c r="AU95" s="37"/>
      <c r="AV95" s="37"/>
      <c r="AW95" s="37"/>
      <c r="AX95" s="37"/>
      <c r="AY95" s="37"/>
      <c r="AZ95" s="37"/>
      <c r="BA95" s="37"/>
      <c r="BB95" s="37"/>
      <c r="BC95" s="37"/>
      <c r="BD95" s="37"/>
      <c r="BE95" s="37"/>
      <c r="BF95" s="37"/>
      <c r="BG95" s="37"/>
      <c r="BH95" s="37"/>
      <c r="BI95" s="37"/>
      <c r="BJ95" s="37"/>
      <c r="BK95" s="37"/>
      <c r="BL95" s="37"/>
      <c r="BM95" s="37"/>
      <c r="BN95" s="37"/>
      <c r="BO95" s="37"/>
      <c r="BP95" s="37"/>
      <c r="BQ95" s="37"/>
      <c r="BR95" s="37"/>
      <c r="BS95" s="37"/>
      <c r="BT95" s="37"/>
      <c r="BU95" s="37"/>
      <c r="BV95" s="37"/>
      <c r="BW95" s="37"/>
      <c r="BX95" s="37"/>
      <c r="BY95" s="37"/>
      <c r="BZ95" s="37"/>
      <c r="CA95" s="37"/>
      <c r="CB95" s="37"/>
      <c r="CC95" s="37"/>
      <c r="CD95" s="37"/>
      <c r="CE95" s="37"/>
      <c r="CF95" s="37"/>
      <c r="CG95" s="37"/>
      <c r="CH95" s="37"/>
      <c r="CI95" s="37"/>
      <c r="CJ95" s="37"/>
      <c r="CK95" s="37"/>
      <c r="CL95" s="37"/>
      <c r="CM95" s="37"/>
      <c r="CN95" s="37"/>
      <c r="CO95" s="37"/>
      <c r="CP95" s="37"/>
      <c r="CQ95" s="37"/>
      <c r="CR95" s="37"/>
      <c r="CS95" s="37"/>
      <c r="CT95" s="37"/>
      <c r="CU95" s="37"/>
      <c r="CV95" s="37"/>
      <c r="CW95" s="37"/>
      <c r="CX95" s="37"/>
      <c r="CY95" s="37"/>
      <c r="CZ95" s="37"/>
      <c r="DA95" s="37"/>
      <c r="DB95" s="37"/>
      <c r="DC95" s="37"/>
      <c r="DD95" s="37"/>
      <c r="DE95" s="37"/>
      <c r="DF95" s="37"/>
      <c r="DG95" s="37"/>
      <c r="DH95" s="37"/>
      <c r="DI95" s="37"/>
      <c r="DJ95" s="37"/>
      <c r="DK95" s="37"/>
      <c r="DL95" s="37"/>
      <c r="DM95" s="37"/>
      <c r="DN95" s="37"/>
      <c r="DO95" s="37"/>
      <c r="DP95" s="37"/>
      <c r="DQ95" s="37"/>
      <c r="DR95" s="37"/>
      <c r="DS95" s="37"/>
      <c r="DT95" s="37"/>
      <c r="DU95" s="37"/>
      <c r="DV95" s="37"/>
      <c r="DW95" s="37"/>
      <c r="DX95" s="37"/>
      <c r="DY95" s="37"/>
      <c r="DZ95" s="37"/>
      <c r="EA95" s="37"/>
      <c r="EB95" s="37"/>
      <c r="EC95" s="37"/>
      <c r="ED95" s="37"/>
      <c r="EE95" s="37"/>
      <c r="EF95" s="37"/>
      <c r="EG95" s="37"/>
      <c r="EH95" s="37"/>
      <c r="EI95" s="37"/>
      <c r="EJ95" s="37"/>
      <c r="EK95" s="37"/>
      <c r="EL95" s="37"/>
      <c r="EM95" s="37"/>
      <c r="EN95" s="37"/>
      <c r="EO95" s="37"/>
      <c r="EP95" s="37"/>
      <c r="EQ95" s="37"/>
      <c r="ER95" s="37"/>
      <c r="ES95" s="37"/>
      <c r="ET95" s="37"/>
      <c r="EU95" s="37"/>
      <c r="WZC95" s="37"/>
      <c r="WZD95" s="37"/>
      <c r="WZE95" s="37"/>
      <c r="WZF95" s="37"/>
      <c r="WZG95" s="37"/>
      <c r="WZH95" s="37"/>
      <c r="WZI95" s="37"/>
      <c r="WZJ95" s="37"/>
      <c r="WZK95" s="37"/>
      <c r="WZL95" s="37"/>
      <c r="WZM95" s="37"/>
      <c r="WZN95" s="37"/>
      <c r="WZO95" s="37"/>
      <c r="WZP95" s="37"/>
      <c r="WZQ95" s="37"/>
      <c r="WZR95" s="37"/>
      <c r="WZS95" s="37"/>
      <c r="WZT95" s="37"/>
      <c r="WZU95" s="37"/>
      <c r="WZV95" s="37"/>
      <c r="WZW95" s="37"/>
      <c r="WZX95" s="37"/>
      <c r="WZY95" s="37"/>
      <c r="WZZ95" s="37"/>
      <c r="XAA95" s="37"/>
      <c r="XAB95" s="37"/>
      <c r="XAC95" s="37"/>
      <c r="XAD95" s="37"/>
      <c r="XAE95" s="37"/>
      <c r="XAF95" s="37"/>
      <c r="XAG95" s="37"/>
      <c r="XAH95" s="37"/>
      <c r="XAI95" s="37"/>
      <c r="XAJ95" s="37"/>
      <c r="XAK95" s="37"/>
      <c r="XAL95" s="37"/>
      <c r="XAM95" s="37"/>
      <c r="XAN95" s="37"/>
      <c r="XAO95" s="37"/>
      <c r="XAP95" s="37"/>
      <c r="XAQ95" s="37"/>
      <c r="XAR95" s="37"/>
      <c r="XAS95" s="37"/>
      <c r="XAT95" s="37"/>
      <c r="XAU95" s="37"/>
      <c r="XAV95" s="37"/>
      <c r="XAW95" s="37"/>
      <c r="XAX95" s="37"/>
      <c r="XAY95" s="37"/>
      <c r="XAZ95" s="37"/>
      <c r="XBA95" s="37"/>
      <c r="XBB95" s="37"/>
      <c r="XBC95" s="37"/>
      <c r="XBD95" s="37"/>
      <c r="XBE95" s="37"/>
      <c r="XBF95" s="37"/>
      <c r="XBG95" s="37"/>
      <c r="XBH95" s="37"/>
      <c r="XBI95" s="37"/>
      <c r="XBJ95" s="37"/>
      <c r="XBK95" s="37"/>
      <c r="XBL95" s="37"/>
      <c r="XBM95" s="37"/>
      <c r="XBN95" s="37"/>
      <c r="XBO95" s="37"/>
      <c r="XBP95" s="37"/>
      <c r="XBQ95" s="37"/>
      <c r="XBR95" s="37"/>
      <c r="XBS95" s="37"/>
      <c r="XBT95" s="37"/>
      <c r="XBU95" s="37"/>
      <c r="XBV95" s="37"/>
      <c r="XBW95" s="37"/>
      <c r="XBX95" s="37"/>
      <c r="XBY95" s="37"/>
      <c r="XBZ95" s="37"/>
      <c r="XCA95" s="37"/>
      <c r="XCB95" s="37"/>
      <c r="XCC95" s="37"/>
      <c r="XCD95" s="37"/>
      <c r="XCE95" s="37"/>
      <c r="XCF95" s="37"/>
      <c r="XCG95" s="37"/>
      <c r="XCH95" s="37"/>
      <c r="XCI95" s="37"/>
      <c r="XCJ95" s="37"/>
      <c r="XCK95" s="37"/>
      <c r="XCL95" s="37"/>
      <c r="XCM95" s="37"/>
      <c r="XCN95" s="37"/>
      <c r="XCO95" s="37"/>
      <c r="XCP95" s="37"/>
      <c r="XCQ95" s="37"/>
      <c r="XCR95" s="37"/>
      <c r="XCS95" s="37"/>
      <c r="XCT95" s="37"/>
      <c r="XCU95" s="37"/>
      <c r="XCV95" s="37"/>
      <c r="XCW95" s="37"/>
      <c r="XCX95" s="37"/>
      <c r="XCY95" s="37"/>
      <c r="XCZ95" s="37"/>
      <c r="XDA95" s="37"/>
      <c r="XDB95" s="37"/>
      <c r="XDC95" s="37"/>
      <c r="XDD95" s="37"/>
      <c r="XDE95" s="37"/>
      <c r="XDF95" s="37"/>
      <c r="XDG95" s="37"/>
      <c r="XDH95" s="37"/>
      <c r="XDI95" s="37"/>
      <c r="XDJ95" s="37"/>
      <c r="XDK95" s="37"/>
      <c r="XDL95" s="37"/>
      <c r="XDM95" s="37"/>
      <c r="XDN95" s="37"/>
      <c r="XDO95" s="37"/>
      <c r="XDP95" s="37"/>
      <c r="XDQ95" s="37"/>
      <c r="XDR95" s="37"/>
      <c r="XDS95" s="37"/>
      <c r="XDT95" s="37"/>
      <c r="XDU95" s="37"/>
      <c r="XDV95" s="37"/>
      <c r="XDW95" s="37"/>
      <c r="XDX95" s="37"/>
      <c r="XDY95" s="37"/>
      <c r="XDZ95" s="37"/>
      <c r="XEA95" s="37"/>
      <c r="XEB95" s="37"/>
      <c r="XEC95" s="37"/>
      <c r="XED95" s="37"/>
      <c r="XEE95" s="37"/>
      <c r="XEF95" s="37"/>
      <c r="XEG95" s="37"/>
      <c r="XEH95" s="37"/>
      <c r="XEI95" s="37"/>
      <c r="XEJ95" s="37"/>
      <c r="XEK95" s="37"/>
      <c r="XEL95" s="37"/>
      <c r="XEM95" s="37"/>
      <c r="XEN95" s="37"/>
      <c r="XEO95" s="37"/>
      <c r="XEP95" s="37"/>
      <c r="XEQ95" s="37"/>
      <c r="XER95" s="37"/>
      <c r="XES95" s="37"/>
      <c r="XET95" s="37"/>
      <c r="XEU95" s="37"/>
      <c r="XEV95" s="37"/>
      <c r="XEW95" s="37"/>
      <c r="XEX95" s="37"/>
      <c r="XEY95" s="37"/>
      <c r="XEZ95" s="37"/>
      <c r="XFA95" s="37"/>
      <c r="XFB95" s="37"/>
      <c r="XFC95" s="37"/>
      <c r="XFD95" s="37"/>
    </row>
    <row r="96" spans="1:151 16227:16384" s="12" customFormat="1" ht="20.25" customHeight="1" x14ac:dyDescent="0.25">
      <c r="A96" s="93"/>
      <c r="B96" s="94"/>
      <c r="C96" s="105">
        <v>10</v>
      </c>
      <c r="D96" s="105"/>
      <c r="E96" s="56" t="s">
        <v>225</v>
      </c>
      <c r="F96" s="77">
        <f t="shared" si="1"/>
        <v>322.70472000000001</v>
      </c>
      <c r="G96" s="78"/>
      <c r="H96" s="20">
        <v>0</v>
      </c>
      <c r="I96" s="20">
        <f t="shared" si="0"/>
        <v>484.05708000000004</v>
      </c>
      <c r="J96" s="37"/>
      <c r="K96" s="37"/>
      <c r="L96" s="37"/>
      <c r="M96" s="37"/>
      <c r="N96" s="37"/>
      <c r="O96" s="37"/>
      <c r="P96" s="37"/>
      <c r="Q96" s="37"/>
      <c r="R96" s="37"/>
      <c r="S96" s="37"/>
      <c r="T96" s="37"/>
      <c r="U96" s="37"/>
      <c r="V96" s="37"/>
      <c r="W96" s="37"/>
      <c r="X96" s="37"/>
      <c r="Y96" s="37"/>
      <c r="Z96" s="37"/>
      <c r="AA96" s="37"/>
      <c r="AB96" s="37"/>
      <c r="AC96" s="37"/>
      <c r="AD96" s="37"/>
      <c r="AE96" s="37"/>
      <c r="AF96" s="37"/>
      <c r="AG96" s="37"/>
      <c r="AH96" s="37"/>
      <c r="AI96" s="37"/>
      <c r="AJ96" s="37"/>
      <c r="AK96" s="37"/>
      <c r="AL96" s="37"/>
      <c r="AM96" s="37"/>
      <c r="AN96" s="37"/>
      <c r="AO96" s="37"/>
      <c r="AP96" s="37"/>
      <c r="AQ96" s="37"/>
      <c r="AR96" s="37"/>
      <c r="AS96" s="37"/>
      <c r="AT96" s="37"/>
      <c r="AU96" s="37"/>
      <c r="AV96" s="37"/>
      <c r="AW96" s="37"/>
      <c r="AX96" s="37"/>
      <c r="AY96" s="37"/>
      <c r="AZ96" s="37"/>
      <c r="BA96" s="37"/>
      <c r="BB96" s="37"/>
      <c r="BC96" s="37"/>
      <c r="BD96" s="37"/>
      <c r="BE96" s="37"/>
      <c r="BF96" s="37"/>
      <c r="BG96" s="37"/>
      <c r="BH96" s="37"/>
      <c r="BI96" s="37"/>
      <c r="BJ96" s="37"/>
      <c r="BK96" s="37"/>
      <c r="BL96" s="37"/>
      <c r="BM96" s="37"/>
      <c r="BN96" s="37"/>
      <c r="BO96" s="37"/>
      <c r="BP96" s="37"/>
      <c r="BQ96" s="37"/>
      <c r="BR96" s="37"/>
      <c r="BS96" s="37"/>
      <c r="BT96" s="37"/>
      <c r="BU96" s="37"/>
      <c r="BV96" s="37"/>
      <c r="BW96" s="37"/>
      <c r="BX96" s="37"/>
      <c r="BY96" s="37"/>
      <c r="BZ96" s="37"/>
      <c r="CA96" s="37"/>
      <c r="CB96" s="37"/>
      <c r="CC96" s="37"/>
      <c r="CD96" s="37"/>
      <c r="CE96" s="37"/>
      <c r="CF96" s="37"/>
      <c r="CG96" s="37"/>
      <c r="CH96" s="37"/>
      <c r="CI96" s="37"/>
      <c r="CJ96" s="37"/>
      <c r="CK96" s="37"/>
      <c r="CL96" s="37"/>
      <c r="CM96" s="37"/>
      <c r="CN96" s="37"/>
      <c r="CO96" s="37"/>
      <c r="CP96" s="37"/>
      <c r="CQ96" s="37"/>
      <c r="CR96" s="37"/>
      <c r="CS96" s="37"/>
      <c r="CT96" s="37"/>
      <c r="CU96" s="37"/>
      <c r="CV96" s="37"/>
      <c r="CW96" s="37"/>
      <c r="CX96" s="37"/>
      <c r="CY96" s="37"/>
      <c r="CZ96" s="37"/>
      <c r="DA96" s="37"/>
      <c r="DB96" s="37"/>
      <c r="DC96" s="37"/>
      <c r="DD96" s="37"/>
      <c r="DE96" s="37"/>
      <c r="DF96" s="37"/>
      <c r="DG96" s="37"/>
      <c r="DH96" s="37"/>
      <c r="DI96" s="37"/>
      <c r="DJ96" s="37"/>
      <c r="DK96" s="37"/>
      <c r="DL96" s="37"/>
      <c r="DM96" s="37"/>
      <c r="DN96" s="37"/>
      <c r="DO96" s="37"/>
      <c r="DP96" s="37"/>
      <c r="DQ96" s="37"/>
      <c r="DR96" s="37"/>
      <c r="DS96" s="37"/>
      <c r="DT96" s="37"/>
      <c r="DU96" s="37"/>
      <c r="DV96" s="37"/>
      <c r="DW96" s="37"/>
      <c r="DX96" s="37"/>
      <c r="DY96" s="37"/>
      <c r="DZ96" s="37"/>
      <c r="EA96" s="37"/>
      <c r="EB96" s="37"/>
      <c r="EC96" s="37"/>
      <c r="ED96" s="37"/>
      <c r="EE96" s="37"/>
      <c r="EF96" s="37"/>
      <c r="EG96" s="37"/>
      <c r="EH96" s="37"/>
      <c r="EI96" s="37"/>
      <c r="EJ96" s="37"/>
      <c r="EK96" s="37"/>
      <c r="EL96" s="37"/>
      <c r="EM96" s="37"/>
      <c r="EN96" s="37"/>
      <c r="EO96" s="37"/>
      <c r="EP96" s="37"/>
      <c r="EQ96" s="37"/>
      <c r="ER96" s="37"/>
      <c r="ES96" s="37"/>
      <c r="ET96" s="37"/>
      <c r="EU96" s="37"/>
      <c r="WZC96" s="37"/>
      <c r="WZD96" s="37"/>
      <c r="WZE96" s="37"/>
      <c r="WZF96" s="37"/>
      <c r="WZG96" s="37"/>
      <c r="WZH96" s="37"/>
      <c r="WZI96" s="37"/>
      <c r="WZJ96" s="37"/>
      <c r="WZK96" s="37"/>
      <c r="WZL96" s="37"/>
      <c r="WZM96" s="37"/>
      <c r="WZN96" s="37"/>
      <c r="WZO96" s="37"/>
      <c r="WZP96" s="37"/>
      <c r="WZQ96" s="37"/>
      <c r="WZR96" s="37"/>
      <c r="WZS96" s="37"/>
      <c r="WZT96" s="37"/>
      <c r="WZU96" s="37"/>
      <c r="WZV96" s="37"/>
      <c r="WZW96" s="37"/>
      <c r="WZX96" s="37"/>
      <c r="WZY96" s="37"/>
      <c r="WZZ96" s="37"/>
      <c r="XAA96" s="37"/>
      <c r="XAB96" s="37"/>
      <c r="XAC96" s="37"/>
      <c r="XAD96" s="37"/>
      <c r="XAE96" s="37"/>
      <c r="XAF96" s="37"/>
      <c r="XAG96" s="37"/>
      <c r="XAH96" s="37"/>
      <c r="XAI96" s="37"/>
      <c r="XAJ96" s="37"/>
      <c r="XAK96" s="37"/>
      <c r="XAL96" s="37"/>
      <c r="XAM96" s="37"/>
      <c r="XAN96" s="37"/>
      <c r="XAO96" s="37"/>
      <c r="XAP96" s="37"/>
      <c r="XAQ96" s="37"/>
      <c r="XAR96" s="37"/>
      <c r="XAS96" s="37"/>
      <c r="XAT96" s="37"/>
      <c r="XAU96" s="37"/>
      <c r="XAV96" s="37"/>
      <c r="XAW96" s="37"/>
      <c r="XAX96" s="37"/>
      <c r="XAY96" s="37"/>
      <c r="XAZ96" s="37"/>
      <c r="XBA96" s="37"/>
      <c r="XBB96" s="37"/>
      <c r="XBC96" s="37"/>
      <c r="XBD96" s="37"/>
      <c r="XBE96" s="37"/>
      <c r="XBF96" s="37"/>
      <c r="XBG96" s="37"/>
      <c r="XBH96" s="37"/>
      <c r="XBI96" s="37"/>
      <c r="XBJ96" s="37"/>
      <c r="XBK96" s="37"/>
      <c r="XBL96" s="37"/>
      <c r="XBM96" s="37"/>
      <c r="XBN96" s="37"/>
      <c r="XBO96" s="37"/>
      <c r="XBP96" s="37"/>
      <c r="XBQ96" s="37"/>
      <c r="XBR96" s="37"/>
      <c r="XBS96" s="37"/>
      <c r="XBT96" s="37"/>
      <c r="XBU96" s="37"/>
      <c r="XBV96" s="37"/>
      <c r="XBW96" s="37"/>
      <c r="XBX96" s="37"/>
      <c r="XBY96" s="37"/>
      <c r="XBZ96" s="37"/>
      <c r="XCA96" s="37"/>
      <c r="XCB96" s="37"/>
      <c r="XCC96" s="37"/>
      <c r="XCD96" s="37"/>
      <c r="XCE96" s="37"/>
      <c r="XCF96" s="37"/>
      <c r="XCG96" s="37"/>
      <c r="XCH96" s="37"/>
      <c r="XCI96" s="37"/>
      <c r="XCJ96" s="37"/>
      <c r="XCK96" s="37"/>
      <c r="XCL96" s="37"/>
      <c r="XCM96" s="37"/>
      <c r="XCN96" s="37"/>
      <c r="XCO96" s="37"/>
      <c r="XCP96" s="37"/>
      <c r="XCQ96" s="37"/>
      <c r="XCR96" s="37"/>
      <c r="XCS96" s="37"/>
      <c r="XCT96" s="37"/>
      <c r="XCU96" s="37"/>
      <c r="XCV96" s="37"/>
      <c r="XCW96" s="37"/>
      <c r="XCX96" s="37"/>
      <c r="XCY96" s="37"/>
      <c r="XCZ96" s="37"/>
      <c r="XDA96" s="37"/>
      <c r="XDB96" s="37"/>
      <c r="XDC96" s="37"/>
      <c r="XDD96" s="37"/>
      <c r="XDE96" s="37"/>
      <c r="XDF96" s="37"/>
      <c r="XDG96" s="37"/>
      <c r="XDH96" s="37"/>
      <c r="XDI96" s="37"/>
      <c r="XDJ96" s="37"/>
      <c r="XDK96" s="37"/>
      <c r="XDL96" s="37"/>
      <c r="XDM96" s="37"/>
      <c r="XDN96" s="37"/>
      <c r="XDO96" s="37"/>
      <c r="XDP96" s="37"/>
      <c r="XDQ96" s="37"/>
      <c r="XDR96" s="37"/>
      <c r="XDS96" s="37"/>
      <c r="XDT96" s="37"/>
      <c r="XDU96" s="37"/>
      <c r="XDV96" s="37"/>
      <c r="XDW96" s="37"/>
      <c r="XDX96" s="37"/>
      <c r="XDY96" s="37"/>
      <c r="XDZ96" s="37"/>
      <c r="XEA96" s="37"/>
      <c r="XEB96" s="37"/>
      <c r="XEC96" s="37"/>
      <c r="XED96" s="37"/>
      <c r="XEE96" s="37"/>
      <c r="XEF96" s="37"/>
      <c r="XEG96" s="37"/>
      <c r="XEH96" s="37"/>
      <c r="XEI96" s="37"/>
      <c r="XEJ96" s="37"/>
      <c r="XEK96" s="37"/>
      <c r="XEL96" s="37"/>
      <c r="XEM96" s="37"/>
      <c r="XEN96" s="37"/>
      <c r="XEO96" s="37"/>
      <c r="XEP96" s="37"/>
      <c r="XEQ96" s="37"/>
      <c r="XER96" s="37"/>
      <c r="XES96" s="37"/>
      <c r="XET96" s="37"/>
      <c r="XEU96" s="37"/>
      <c r="XEV96" s="37"/>
      <c r="XEW96" s="37"/>
      <c r="XEX96" s="37"/>
      <c r="XEY96" s="37"/>
      <c r="XEZ96" s="37"/>
      <c r="XFA96" s="37"/>
      <c r="XFB96" s="37"/>
      <c r="XFC96" s="37"/>
      <c r="XFD96" s="37"/>
    </row>
    <row r="97" spans="1:151 16227:16384" s="12" customFormat="1" ht="20.25" customHeight="1" x14ac:dyDescent="0.25">
      <c r="A97" s="95"/>
      <c r="B97" s="96"/>
      <c r="C97" s="105">
        <v>13</v>
      </c>
      <c r="D97" s="105"/>
      <c r="E97" s="56" t="s">
        <v>225</v>
      </c>
      <c r="F97" s="77">
        <f>(29.98)*10.764</f>
        <v>322.70472000000001</v>
      </c>
      <c r="G97" s="78"/>
      <c r="H97" s="20">
        <v>0</v>
      </c>
      <c r="I97" s="20">
        <f t="shared" si="0"/>
        <v>484.05708000000004</v>
      </c>
      <c r="J97" s="37"/>
      <c r="K97" s="37"/>
      <c r="L97" s="37"/>
      <c r="M97" s="37"/>
      <c r="N97" s="37"/>
      <c r="O97" s="37"/>
      <c r="P97" s="37"/>
      <c r="Q97" s="37"/>
      <c r="R97" s="37"/>
      <c r="S97" s="37"/>
      <c r="T97" s="37"/>
      <c r="U97" s="37"/>
      <c r="V97" s="37"/>
      <c r="W97" s="37"/>
      <c r="X97" s="37"/>
      <c r="Y97" s="37"/>
      <c r="Z97" s="37"/>
      <c r="AA97" s="37"/>
      <c r="AB97" s="37"/>
      <c r="AC97" s="37"/>
      <c r="AD97" s="37"/>
      <c r="AE97" s="37"/>
      <c r="AF97" s="37"/>
      <c r="AG97" s="37"/>
      <c r="AH97" s="37"/>
      <c r="AI97" s="37"/>
      <c r="AJ97" s="37"/>
      <c r="AK97" s="37"/>
      <c r="AL97" s="37"/>
      <c r="AM97" s="37"/>
      <c r="AN97" s="37"/>
      <c r="AO97" s="37"/>
      <c r="AP97" s="37"/>
      <c r="AQ97" s="37"/>
      <c r="AR97" s="37"/>
      <c r="AS97" s="37"/>
      <c r="AT97" s="37"/>
      <c r="AU97" s="37"/>
      <c r="AV97" s="37"/>
      <c r="AW97" s="37"/>
      <c r="AX97" s="37"/>
      <c r="AY97" s="37"/>
      <c r="AZ97" s="37"/>
      <c r="BA97" s="37"/>
      <c r="BB97" s="37"/>
      <c r="BC97" s="37"/>
      <c r="BD97" s="37"/>
      <c r="BE97" s="37"/>
      <c r="BF97" s="37"/>
      <c r="BG97" s="37"/>
      <c r="BH97" s="37"/>
      <c r="BI97" s="37"/>
      <c r="BJ97" s="37"/>
      <c r="BK97" s="37"/>
      <c r="BL97" s="37"/>
      <c r="BM97" s="37"/>
      <c r="BN97" s="37"/>
      <c r="BO97" s="37"/>
      <c r="BP97" s="37"/>
      <c r="BQ97" s="37"/>
      <c r="BR97" s="37"/>
      <c r="BS97" s="37"/>
      <c r="BT97" s="37"/>
      <c r="BU97" s="37"/>
      <c r="BV97" s="37"/>
      <c r="BW97" s="37"/>
      <c r="BX97" s="37"/>
      <c r="BY97" s="37"/>
      <c r="BZ97" s="37"/>
      <c r="CA97" s="37"/>
      <c r="CB97" s="37"/>
      <c r="CC97" s="37"/>
      <c r="CD97" s="37"/>
      <c r="CE97" s="37"/>
      <c r="CF97" s="37"/>
      <c r="CG97" s="37"/>
      <c r="CH97" s="37"/>
      <c r="CI97" s="37"/>
      <c r="CJ97" s="37"/>
      <c r="CK97" s="37"/>
      <c r="CL97" s="37"/>
      <c r="CM97" s="37"/>
      <c r="CN97" s="37"/>
      <c r="CO97" s="37"/>
      <c r="CP97" s="37"/>
      <c r="CQ97" s="37"/>
      <c r="CR97" s="37"/>
      <c r="CS97" s="37"/>
      <c r="CT97" s="37"/>
      <c r="CU97" s="37"/>
      <c r="CV97" s="37"/>
      <c r="CW97" s="37"/>
      <c r="CX97" s="37"/>
      <c r="CY97" s="37"/>
      <c r="CZ97" s="37"/>
      <c r="DA97" s="37"/>
      <c r="DB97" s="37"/>
      <c r="DC97" s="37"/>
      <c r="DD97" s="37"/>
      <c r="DE97" s="37"/>
      <c r="DF97" s="37"/>
      <c r="DG97" s="37"/>
      <c r="DH97" s="37"/>
      <c r="DI97" s="37"/>
      <c r="DJ97" s="37"/>
      <c r="DK97" s="37"/>
      <c r="DL97" s="37"/>
      <c r="DM97" s="37"/>
      <c r="DN97" s="37"/>
      <c r="DO97" s="37"/>
      <c r="DP97" s="37"/>
      <c r="DQ97" s="37"/>
      <c r="DR97" s="37"/>
      <c r="DS97" s="37"/>
      <c r="DT97" s="37"/>
      <c r="DU97" s="37"/>
      <c r="DV97" s="37"/>
      <c r="DW97" s="37"/>
      <c r="DX97" s="37"/>
      <c r="DY97" s="37"/>
      <c r="DZ97" s="37"/>
      <c r="EA97" s="37"/>
      <c r="EB97" s="37"/>
      <c r="EC97" s="37"/>
      <c r="ED97" s="37"/>
      <c r="EE97" s="37"/>
      <c r="EF97" s="37"/>
      <c r="EG97" s="37"/>
      <c r="EH97" s="37"/>
      <c r="EI97" s="37"/>
      <c r="EJ97" s="37"/>
      <c r="EK97" s="37"/>
      <c r="EL97" s="37"/>
      <c r="EM97" s="37"/>
      <c r="EN97" s="37"/>
      <c r="EO97" s="37"/>
      <c r="EP97" s="37"/>
      <c r="EQ97" s="37"/>
      <c r="ER97" s="37"/>
      <c r="ES97" s="37"/>
      <c r="ET97" s="37"/>
      <c r="EU97" s="37"/>
      <c r="WZC97" s="37"/>
      <c r="WZD97" s="37"/>
      <c r="WZE97" s="37"/>
      <c r="WZF97" s="37"/>
      <c r="WZG97" s="37"/>
      <c r="WZH97" s="37"/>
      <c r="WZI97" s="37"/>
      <c r="WZJ97" s="37"/>
      <c r="WZK97" s="37"/>
      <c r="WZL97" s="37"/>
      <c r="WZM97" s="37"/>
      <c r="WZN97" s="37"/>
      <c r="WZO97" s="37"/>
      <c r="WZP97" s="37"/>
      <c r="WZQ97" s="37"/>
      <c r="WZR97" s="37"/>
      <c r="WZS97" s="37"/>
      <c r="WZT97" s="37"/>
      <c r="WZU97" s="37"/>
      <c r="WZV97" s="37"/>
      <c r="WZW97" s="37"/>
      <c r="WZX97" s="37"/>
      <c r="WZY97" s="37"/>
      <c r="WZZ97" s="37"/>
      <c r="XAA97" s="37"/>
      <c r="XAB97" s="37"/>
      <c r="XAC97" s="37"/>
      <c r="XAD97" s="37"/>
      <c r="XAE97" s="37"/>
      <c r="XAF97" s="37"/>
      <c r="XAG97" s="37"/>
      <c r="XAH97" s="37"/>
      <c r="XAI97" s="37"/>
      <c r="XAJ97" s="37"/>
      <c r="XAK97" s="37"/>
      <c r="XAL97" s="37"/>
      <c r="XAM97" s="37"/>
      <c r="XAN97" s="37"/>
      <c r="XAO97" s="37"/>
      <c r="XAP97" s="37"/>
      <c r="XAQ97" s="37"/>
      <c r="XAR97" s="37"/>
      <c r="XAS97" s="37"/>
      <c r="XAT97" s="37"/>
      <c r="XAU97" s="37"/>
      <c r="XAV97" s="37"/>
      <c r="XAW97" s="37"/>
      <c r="XAX97" s="37"/>
      <c r="XAY97" s="37"/>
      <c r="XAZ97" s="37"/>
      <c r="XBA97" s="37"/>
      <c r="XBB97" s="37"/>
      <c r="XBC97" s="37"/>
      <c r="XBD97" s="37"/>
      <c r="XBE97" s="37"/>
      <c r="XBF97" s="37"/>
      <c r="XBG97" s="37"/>
      <c r="XBH97" s="37"/>
      <c r="XBI97" s="37"/>
      <c r="XBJ97" s="37"/>
      <c r="XBK97" s="37"/>
      <c r="XBL97" s="37"/>
      <c r="XBM97" s="37"/>
      <c r="XBN97" s="37"/>
      <c r="XBO97" s="37"/>
      <c r="XBP97" s="37"/>
      <c r="XBQ97" s="37"/>
      <c r="XBR97" s="37"/>
      <c r="XBS97" s="37"/>
      <c r="XBT97" s="37"/>
      <c r="XBU97" s="37"/>
      <c r="XBV97" s="37"/>
      <c r="XBW97" s="37"/>
      <c r="XBX97" s="37"/>
      <c r="XBY97" s="37"/>
      <c r="XBZ97" s="37"/>
      <c r="XCA97" s="37"/>
      <c r="XCB97" s="37"/>
      <c r="XCC97" s="37"/>
      <c r="XCD97" s="37"/>
      <c r="XCE97" s="37"/>
      <c r="XCF97" s="37"/>
      <c r="XCG97" s="37"/>
      <c r="XCH97" s="37"/>
      <c r="XCI97" s="37"/>
      <c r="XCJ97" s="37"/>
      <c r="XCK97" s="37"/>
      <c r="XCL97" s="37"/>
      <c r="XCM97" s="37"/>
      <c r="XCN97" s="37"/>
      <c r="XCO97" s="37"/>
      <c r="XCP97" s="37"/>
      <c r="XCQ97" s="37"/>
      <c r="XCR97" s="37"/>
      <c r="XCS97" s="37"/>
      <c r="XCT97" s="37"/>
      <c r="XCU97" s="37"/>
      <c r="XCV97" s="37"/>
      <c r="XCW97" s="37"/>
      <c r="XCX97" s="37"/>
      <c r="XCY97" s="37"/>
      <c r="XCZ97" s="37"/>
      <c r="XDA97" s="37"/>
      <c r="XDB97" s="37"/>
      <c r="XDC97" s="37"/>
      <c r="XDD97" s="37"/>
      <c r="XDE97" s="37"/>
      <c r="XDF97" s="37"/>
      <c r="XDG97" s="37"/>
      <c r="XDH97" s="37"/>
      <c r="XDI97" s="37"/>
      <c r="XDJ97" s="37"/>
      <c r="XDK97" s="37"/>
      <c r="XDL97" s="37"/>
      <c r="XDM97" s="37"/>
      <c r="XDN97" s="37"/>
      <c r="XDO97" s="37"/>
      <c r="XDP97" s="37"/>
      <c r="XDQ97" s="37"/>
      <c r="XDR97" s="37"/>
      <c r="XDS97" s="37"/>
      <c r="XDT97" s="37"/>
      <c r="XDU97" s="37"/>
      <c r="XDV97" s="37"/>
      <c r="XDW97" s="37"/>
      <c r="XDX97" s="37"/>
      <c r="XDY97" s="37"/>
      <c r="XDZ97" s="37"/>
      <c r="XEA97" s="37"/>
      <c r="XEB97" s="37"/>
      <c r="XEC97" s="37"/>
      <c r="XED97" s="37"/>
      <c r="XEE97" s="37"/>
      <c r="XEF97" s="37"/>
      <c r="XEG97" s="37"/>
      <c r="XEH97" s="37"/>
      <c r="XEI97" s="37"/>
      <c r="XEJ97" s="37"/>
      <c r="XEK97" s="37"/>
      <c r="XEL97" s="37"/>
      <c r="XEM97" s="37"/>
      <c r="XEN97" s="37"/>
      <c r="XEO97" s="37"/>
      <c r="XEP97" s="37"/>
      <c r="XEQ97" s="37"/>
      <c r="XER97" s="37"/>
      <c r="XES97" s="37"/>
      <c r="XET97" s="37"/>
      <c r="XEU97" s="37"/>
      <c r="XEV97" s="37"/>
      <c r="XEW97" s="37"/>
      <c r="XEX97" s="37"/>
      <c r="XEY97" s="37"/>
      <c r="XEZ97" s="37"/>
      <c r="XFA97" s="37"/>
      <c r="XFB97" s="37"/>
      <c r="XFC97" s="37"/>
      <c r="XFD97" s="37"/>
    </row>
    <row r="98" spans="1:151 16227:16384" s="12" customFormat="1" ht="20.25" x14ac:dyDescent="0.25">
      <c r="A98" s="98" t="s">
        <v>226</v>
      </c>
      <c r="B98" s="99"/>
      <c r="C98" s="99"/>
      <c r="D98" s="99"/>
      <c r="E98" s="99"/>
      <c r="F98" s="99"/>
      <c r="G98" s="99"/>
      <c r="H98" s="99"/>
      <c r="I98" s="100"/>
      <c r="J98" s="37"/>
      <c r="K98" s="37"/>
      <c r="L98" s="37"/>
      <c r="M98" s="37"/>
      <c r="N98" s="37"/>
      <c r="O98" s="37"/>
      <c r="P98" s="37"/>
      <c r="Q98" s="37"/>
      <c r="R98" s="37"/>
      <c r="S98" s="37"/>
      <c r="T98" s="37"/>
      <c r="U98" s="37"/>
      <c r="V98" s="37"/>
      <c r="W98" s="37"/>
      <c r="X98" s="37"/>
      <c r="Y98" s="37"/>
      <c r="Z98" s="37"/>
      <c r="AA98" s="37"/>
      <c r="AB98" s="37"/>
      <c r="AC98" s="37"/>
      <c r="AD98" s="37"/>
      <c r="AE98" s="37"/>
      <c r="AF98" s="37"/>
      <c r="AG98" s="37"/>
      <c r="AH98" s="37"/>
      <c r="AI98" s="37"/>
      <c r="AJ98" s="37"/>
      <c r="AK98" s="37"/>
      <c r="AL98" s="37"/>
      <c r="AM98" s="37"/>
      <c r="AN98" s="37"/>
      <c r="AO98" s="37"/>
      <c r="AP98" s="37"/>
      <c r="AQ98" s="37"/>
      <c r="AR98" s="37"/>
      <c r="AS98" s="37"/>
      <c r="AT98" s="37"/>
      <c r="AU98" s="37"/>
      <c r="AV98" s="37"/>
      <c r="AW98" s="37"/>
      <c r="AX98" s="37"/>
      <c r="AY98" s="37"/>
      <c r="AZ98" s="37"/>
      <c r="BA98" s="37"/>
      <c r="BB98" s="37"/>
      <c r="BC98" s="37"/>
      <c r="BD98" s="37"/>
      <c r="BE98" s="37"/>
      <c r="BF98" s="37"/>
      <c r="BG98" s="37"/>
      <c r="BH98" s="37"/>
      <c r="BI98" s="37"/>
      <c r="BJ98" s="37"/>
      <c r="BK98" s="37"/>
      <c r="BL98" s="37"/>
      <c r="BM98" s="37"/>
      <c r="BN98" s="37"/>
      <c r="BO98" s="37"/>
      <c r="BP98" s="37"/>
      <c r="BQ98" s="37"/>
      <c r="BR98" s="37"/>
      <c r="BS98" s="37"/>
      <c r="BT98" s="37"/>
      <c r="BU98" s="37"/>
      <c r="BV98" s="37"/>
      <c r="BW98" s="37"/>
      <c r="BX98" s="37"/>
      <c r="BY98" s="37"/>
      <c r="BZ98" s="37"/>
      <c r="CA98" s="37"/>
      <c r="CB98" s="37"/>
      <c r="CC98" s="37"/>
      <c r="CD98" s="37"/>
      <c r="CE98" s="37"/>
      <c r="CF98" s="37"/>
      <c r="CG98" s="37"/>
      <c r="CH98" s="37"/>
      <c r="CI98" s="37"/>
      <c r="CJ98" s="37"/>
      <c r="CK98" s="37"/>
      <c r="CL98" s="37"/>
      <c r="CM98" s="37"/>
      <c r="CN98" s="37"/>
      <c r="CO98" s="37"/>
      <c r="CP98" s="37"/>
      <c r="CQ98" s="37"/>
      <c r="CR98" s="37"/>
      <c r="CS98" s="37"/>
      <c r="CT98" s="37"/>
      <c r="CU98" s="37"/>
      <c r="CV98" s="37"/>
      <c r="CW98" s="37"/>
      <c r="CX98" s="37"/>
      <c r="CY98" s="37"/>
      <c r="CZ98" s="37"/>
      <c r="DA98" s="37"/>
      <c r="DB98" s="37"/>
      <c r="DC98" s="37"/>
      <c r="DD98" s="37"/>
      <c r="DE98" s="37"/>
      <c r="DF98" s="37"/>
      <c r="DG98" s="37"/>
      <c r="DH98" s="37"/>
      <c r="DI98" s="37"/>
      <c r="DJ98" s="37"/>
      <c r="DK98" s="37"/>
      <c r="DL98" s="37"/>
      <c r="DM98" s="37"/>
      <c r="DN98" s="37"/>
      <c r="DO98" s="37"/>
      <c r="DP98" s="37"/>
      <c r="DQ98" s="37"/>
      <c r="DR98" s="37"/>
      <c r="DS98" s="37"/>
      <c r="DT98" s="37"/>
      <c r="DU98" s="37"/>
      <c r="DV98" s="37"/>
      <c r="DW98" s="37"/>
      <c r="DX98" s="37"/>
      <c r="DY98" s="37"/>
      <c r="DZ98" s="37"/>
      <c r="EA98" s="37"/>
      <c r="EB98" s="37"/>
      <c r="EC98" s="37"/>
      <c r="ED98" s="37"/>
      <c r="EE98" s="37"/>
      <c r="EF98" s="37"/>
      <c r="EG98" s="37"/>
      <c r="EH98" s="37"/>
      <c r="EI98" s="37"/>
      <c r="EJ98" s="37"/>
      <c r="EK98" s="37"/>
      <c r="EL98" s="37"/>
      <c r="EM98" s="37"/>
      <c r="EN98" s="37"/>
      <c r="EO98" s="37"/>
      <c r="EP98" s="37"/>
      <c r="EQ98" s="37"/>
      <c r="ER98" s="37"/>
      <c r="ES98" s="37"/>
      <c r="ET98" s="37"/>
      <c r="EU98" s="37"/>
      <c r="WZC98" s="37"/>
      <c r="WZD98" s="37"/>
      <c r="WZE98" s="37"/>
      <c r="WZF98" s="37"/>
      <c r="WZG98" s="37"/>
      <c r="WZH98" s="37"/>
      <c r="WZI98" s="37"/>
      <c r="WZJ98" s="37"/>
      <c r="WZK98" s="37"/>
      <c r="WZL98" s="37"/>
      <c r="WZM98" s="37"/>
      <c r="WZN98" s="37"/>
      <c r="WZO98" s="37"/>
      <c r="WZP98" s="37"/>
      <c r="WZQ98" s="37"/>
      <c r="WZR98" s="37"/>
      <c r="WZS98" s="37"/>
      <c r="WZT98" s="37"/>
      <c r="WZU98" s="37"/>
      <c r="WZV98" s="37"/>
      <c r="WZW98" s="37"/>
      <c r="WZX98" s="37"/>
      <c r="WZY98" s="37"/>
      <c r="WZZ98" s="37"/>
      <c r="XAA98" s="37"/>
      <c r="XAB98" s="37"/>
      <c r="XAC98" s="37"/>
      <c r="XAD98" s="37"/>
      <c r="XAE98" s="37"/>
      <c r="XAF98" s="37"/>
      <c r="XAG98" s="37"/>
      <c r="XAH98" s="37"/>
      <c r="XAI98" s="37"/>
      <c r="XAJ98" s="37"/>
      <c r="XAK98" s="37"/>
      <c r="XAL98" s="37"/>
      <c r="XAM98" s="37"/>
      <c r="XAN98" s="37"/>
      <c r="XAO98" s="37"/>
      <c r="XAP98" s="37"/>
      <c r="XAQ98" s="37"/>
      <c r="XAR98" s="37"/>
      <c r="XAS98" s="37"/>
      <c r="XAT98" s="37"/>
      <c r="XAU98" s="37"/>
      <c r="XAV98" s="37"/>
      <c r="XAW98" s="37"/>
      <c r="XAX98" s="37"/>
      <c r="XAY98" s="37"/>
      <c r="XAZ98" s="37"/>
      <c r="XBA98" s="37"/>
      <c r="XBB98" s="37"/>
      <c r="XBC98" s="37"/>
      <c r="XBD98" s="37"/>
      <c r="XBE98" s="37"/>
      <c r="XBF98" s="37"/>
      <c r="XBG98" s="37"/>
      <c r="XBH98" s="37"/>
      <c r="XBI98" s="37"/>
      <c r="XBJ98" s="37"/>
      <c r="XBK98" s="37"/>
      <c r="XBL98" s="37"/>
      <c r="XBM98" s="37"/>
      <c r="XBN98" s="37"/>
      <c r="XBO98" s="37"/>
      <c r="XBP98" s="37"/>
      <c r="XBQ98" s="37"/>
      <c r="XBR98" s="37"/>
      <c r="XBS98" s="37"/>
      <c r="XBT98" s="37"/>
      <c r="XBU98" s="37"/>
      <c r="XBV98" s="37"/>
      <c r="XBW98" s="37"/>
      <c r="XBX98" s="37"/>
      <c r="XBY98" s="37"/>
      <c r="XBZ98" s="37"/>
      <c r="XCA98" s="37"/>
      <c r="XCB98" s="37"/>
      <c r="XCC98" s="37"/>
      <c r="XCD98" s="37"/>
      <c r="XCE98" s="37"/>
      <c r="XCF98" s="37"/>
      <c r="XCG98" s="37"/>
      <c r="XCH98" s="37"/>
      <c r="XCI98" s="37"/>
      <c r="XCJ98" s="37"/>
      <c r="XCK98" s="37"/>
      <c r="XCL98" s="37"/>
      <c r="XCM98" s="37"/>
      <c r="XCN98" s="37"/>
      <c r="XCO98" s="37"/>
      <c r="XCP98" s="37"/>
      <c r="XCQ98" s="37"/>
      <c r="XCR98" s="37"/>
      <c r="XCS98" s="37"/>
      <c r="XCT98" s="37"/>
      <c r="XCU98" s="37"/>
      <c r="XCV98" s="37"/>
      <c r="XCW98" s="37"/>
      <c r="XCX98" s="37"/>
      <c r="XCY98" s="37"/>
      <c r="XCZ98" s="37"/>
      <c r="XDA98" s="37"/>
      <c r="XDB98" s="37"/>
      <c r="XDC98" s="37"/>
      <c r="XDD98" s="37"/>
      <c r="XDE98" s="37"/>
      <c r="XDF98" s="37"/>
      <c r="XDG98" s="37"/>
      <c r="XDH98" s="37"/>
      <c r="XDI98" s="37"/>
      <c r="XDJ98" s="37"/>
      <c r="XDK98" s="37"/>
      <c r="XDL98" s="37"/>
      <c r="XDM98" s="37"/>
      <c r="XDN98" s="37"/>
      <c r="XDO98" s="37"/>
      <c r="XDP98" s="37"/>
      <c r="XDQ98" s="37"/>
      <c r="XDR98" s="37"/>
      <c r="XDS98" s="37"/>
      <c r="XDT98" s="37"/>
      <c r="XDU98" s="37"/>
      <c r="XDV98" s="37"/>
      <c r="XDW98" s="37"/>
      <c r="XDX98" s="37"/>
      <c r="XDY98" s="37"/>
      <c r="XDZ98" s="37"/>
      <c r="XEA98" s="37"/>
      <c r="XEB98" s="37"/>
      <c r="XEC98" s="37"/>
      <c r="XED98" s="37"/>
      <c r="XEE98" s="37"/>
      <c r="XEF98" s="37"/>
      <c r="XEG98" s="37"/>
      <c r="XEH98" s="37"/>
      <c r="XEI98" s="37"/>
      <c r="XEJ98" s="37"/>
      <c r="XEK98" s="37"/>
      <c r="XEL98" s="37"/>
      <c r="XEM98" s="37"/>
      <c r="XEN98" s="37"/>
      <c r="XEO98" s="37"/>
      <c r="XEP98" s="37"/>
      <c r="XEQ98" s="37"/>
      <c r="XER98" s="37"/>
      <c r="XES98" s="37"/>
      <c r="XET98" s="37"/>
      <c r="XEU98" s="37"/>
      <c r="XEV98" s="37"/>
      <c r="XEW98" s="37"/>
      <c r="XEX98" s="37"/>
      <c r="XEY98" s="37"/>
      <c r="XEZ98" s="37"/>
      <c r="XFA98" s="37"/>
      <c r="XFB98" s="37"/>
      <c r="XFC98" s="37"/>
      <c r="XFD98" s="37"/>
    </row>
    <row r="99" spans="1:151 16227:16384" s="12" customFormat="1" ht="20.25" customHeight="1" x14ac:dyDescent="0.25">
      <c r="A99" s="91" t="str">
        <f>A98</f>
        <v>1st to 6th, 8th to 11th, 13th to 16th, 18th to 21st, 23rd to 26th Floor for Residential</v>
      </c>
      <c r="B99" s="92"/>
      <c r="C99" s="77">
        <v>1</v>
      </c>
      <c r="D99" s="78"/>
      <c r="E99" s="56" t="s">
        <v>225</v>
      </c>
      <c r="F99" s="77">
        <f>(29.98)*10.764</f>
        <v>322.70472000000001</v>
      </c>
      <c r="G99" s="78"/>
      <c r="H99" s="20">
        <v>0</v>
      </c>
      <c r="I99" s="20">
        <f t="shared" ref="I99:I108" si="3">F99*(($I$87)+1)+H99</f>
        <v>484.05708000000004</v>
      </c>
      <c r="J99" s="37"/>
      <c r="K99" s="37"/>
      <c r="L99" s="37"/>
      <c r="M99" s="37"/>
      <c r="N99" s="37"/>
      <c r="O99" s="37"/>
      <c r="P99" s="37"/>
      <c r="Q99" s="37"/>
      <c r="R99" s="37"/>
      <c r="S99" s="37"/>
      <c r="T99" s="37"/>
      <c r="U99" s="43" t="str">
        <f t="shared" ref="U99:U108" ca="1" si="4">V99&amp;""&amp;",..,"&amp;""&amp;W99</f>
        <v>1601,..,2601</v>
      </c>
      <c r="V99" s="43">
        <f ca="1">(SUMPRODUCT(MID(0&amp;(LEFT(A98,SUM(LEN(A98)-LEN(SUBSTITUTE(A98,{"0","1","2","3"},""))))), LARGE(INDEX(ISNUMBER(--MID((LEFT(A98,SUM(LEN(A98)-LEN(SUBSTITUTE(A98,{"0","1","2","3"},""))))), ROW(INDIRECT("1:"&amp;LEN((LEFT(A98,SUM(LEN(A98)-LEN(SUBSTITUTE(A98,{"0","1","2","3"},"")))))))), 1)) * ROW(INDIRECT("1:"&amp;LEN((LEFT(A98,SUM(LEN(A98)-LEN(SUBSTITUTE(A98,{"0","1","2","3"},"")))))))), 0), ROW(INDIRECT("1:"&amp;LEN((LEFT(A98,SUM(LEN(A98)-LEN(SUBSTITUTE(A98,{"0","1","2","3"},"")))))))))+1, 1) * 10^ROW(INDIRECT("1:"&amp;LEN((LEFT(A98,SUM(LEN(A98)-LEN(SUBSTITUTE(A98,{"0","1","2","3"},""))))))))/10))*100+1</f>
        <v>1601</v>
      </c>
      <c r="W99" s="43">
        <f ca="1">(SUMPRODUCT(MID(0&amp;(--TRIM(RIGHT(SUBSTITUTE(LEFT(A98,_xlfn.AGGREGATE(16,6,FIND({0,1,2,3,4,5,6,7,8,9},A98,ROW(INDIRECT("1:"&amp;LEN(A98)))),1))," ",REPT(" ",LEN(A98))),LEN(A98)))), LARGE(INDEX(ISNUMBER(--MID((--TRIM(RIGHT(SUBSTITUTE(LEFT(A98,_xlfn.AGGREGATE(16,6,FIND({0,1,2,3,4,5,6,7,8,9},A98,ROW(INDIRECT("1:"&amp;LEN(A98)))),1))," ",REPT(" ",LEN(A98))),LEN(A98)))), ROW(INDIRECT("1:"&amp;LEN((--TRIM(RIGHT(SUBSTITUTE(LEFT(A98,_xlfn.AGGREGATE(16,6,FIND({0,1,2,3,4,5,6,7,8,9},A98,ROW(INDIRECT("1:"&amp;LEN(A98)))),1))," ",REPT(" ",LEN(A98))),LEN(A98))))))), 1)) * ROW(INDIRECT("1:"&amp;LEN((--TRIM(RIGHT(SUBSTITUTE(LEFT(A98,_xlfn.AGGREGATE(16,6,FIND({0,1,2,3,4,5,6,7,8,9},A98,ROW(INDIRECT("1:"&amp;LEN(A98)))),1))," ",REPT(" ",LEN(A98))),LEN(A98))))))), 0), ROW(INDIRECT("1:"&amp;LEN((--TRIM(RIGHT(SUBSTITUTE(LEFT(A98,_xlfn.AGGREGATE(16,6,FIND({0,1,2,3,4,5,6,7,8,9},A98,ROW(INDIRECT("1:"&amp;LEN(A98)))),1))," ",REPT(" ",LEN(A98))),LEN(A98))))))))+1, 1) * 10^ROW(INDIRECT("1:"&amp;LEN((--TRIM(RIGHT(SUBSTITUTE(LEFT(A98,_xlfn.AGGREGATE(16,6,FIND({0,1,2,3,4,5,6,7,8,9},A98,ROW(INDIRECT("1:"&amp;LEN(A98)))),1))," ",REPT(" ",LEN(A98))),LEN(A98)))))))/10))*100+1</f>
        <v>2601</v>
      </c>
      <c r="X99" s="37"/>
      <c r="Y99" s="37"/>
      <c r="Z99" s="37"/>
      <c r="AA99" s="37"/>
      <c r="AB99" s="37"/>
      <c r="AC99" s="37"/>
      <c r="AD99" s="37"/>
      <c r="AE99" s="37"/>
      <c r="AF99" s="37"/>
      <c r="AG99" s="37"/>
      <c r="AH99" s="37"/>
      <c r="AI99" s="37"/>
      <c r="AJ99" s="37"/>
      <c r="AK99" s="37"/>
      <c r="AL99" s="37"/>
      <c r="AM99" s="37"/>
      <c r="AN99" s="37"/>
      <c r="AO99" s="37"/>
      <c r="AP99" s="37"/>
      <c r="AQ99" s="37"/>
      <c r="AR99" s="37"/>
      <c r="AS99" s="37"/>
      <c r="AT99" s="37"/>
      <c r="AU99" s="37"/>
      <c r="AV99" s="37"/>
      <c r="AW99" s="37"/>
      <c r="AX99" s="37"/>
      <c r="AY99" s="37"/>
      <c r="AZ99" s="37"/>
      <c r="BA99" s="37"/>
      <c r="BB99" s="37"/>
      <c r="BC99" s="37"/>
      <c r="BD99" s="37"/>
      <c r="BE99" s="37"/>
      <c r="BF99" s="37"/>
      <c r="BG99" s="37"/>
      <c r="BH99" s="37"/>
      <c r="BI99" s="37"/>
      <c r="BJ99" s="37"/>
      <c r="BK99" s="37"/>
      <c r="BL99" s="37"/>
      <c r="BM99" s="37"/>
      <c r="BN99" s="37"/>
      <c r="BO99" s="37"/>
      <c r="BP99" s="37"/>
      <c r="BQ99" s="37"/>
      <c r="BR99" s="37"/>
      <c r="BS99" s="37"/>
      <c r="BT99" s="37"/>
      <c r="BU99" s="37"/>
      <c r="BV99" s="37"/>
      <c r="BW99" s="37"/>
      <c r="BX99" s="37"/>
      <c r="BY99" s="37"/>
      <c r="BZ99" s="37"/>
      <c r="CA99" s="37"/>
      <c r="CB99" s="37"/>
      <c r="CC99" s="37"/>
      <c r="CD99" s="37"/>
      <c r="CE99" s="37"/>
      <c r="CF99" s="37"/>
      <c r="CG99" s="37"/>
      <c r="CH99" s="37"/>
      <c r="CI99" s="37"/>
      <c r="CJ99" s="37"/>
      <c r="CK99" s="37"/>
      <c r="CL99" s="37"/>
      <c r="CM99" s="37"/>
      <c r="CN99" s="37"/>
      <c r="CO99" s="37"/>
      <c r="CP99" s="37"/>
      <c r="CQ99" s="37"/>
      <c r="CR99" s="37"/>
      <c r="CS99" s="37"/>
      <c r="CT99" s="37"/>
      <c r="CU99" s="37"/>
      <c r="CV99" s="37"/>
      <c r="CW99" s="37"/>
      <c r="CX99" s="37"/>
      <c r="CY99" s="37"/>
      <c r="CZ99" s="37"/>
      <c r="DA99" s="37"/>
      <c r="DB99" s="37"/>
      <c r="DC99" s="37"/>
      <c r="DD99" s="37"/>
      <c r="DE99" s="37"/>
      <c r="DF99" s="37"/>
      <c r="DG99" s="37"/>
      <c r="DH99" s="37"/>
      <c r="DI99" s="37"/>
      <c r="DJ99" s="37"/>
      <c r="DK99" s="37"/>
      <c r="DL99" s="37"/>
      <c r="DM99" s="37"/>
      <c r="DN99" s="37"/>
      <c r="DO99" s="37"/>
      <c r="DP99" s="37"/>
      <c r="DQ99" s="37"/>
      <c r="DR99" s="37"/>
      <c r="DS99" s="37"/>
      <c r="DT99" s="37"/>
      <c r="DU99" s="37"/>
      <c r="DV99" s="37"/>
      <c r="DW99" s="37"/>
      <c r="DX99" s="37"/>
      <c r="DY99" s="37"/>
      <c r="DZ99" s="37"/>
      <c r="EA99" s="37"/>
      <c r="EB99" s="37"/>
      <c r="EC99" s="37"/>
      <c r="ED99" s="37"/>
      <c r="EE99" s="37"/>
      <c r="EF99" s="37"/>
      <c r="EG99" s="37"/>
      <c r="EH99" s="37"/>
      <c r="EI99" s="37"/>
      <c r="EJ99" s="37"/>
      <c r="EK99" s="37"/>
      <c r="EL99" s="37"/>
      <c r="EM99" s="37"/>
      <c r="EN99" s="37"/>
      <c r="EO99" s="37"/>
      <c r="EP99" s="37"/>
      <c r="EQ99" s="37"/>
      <c r="ER99" s="37"/>
      <c r="ES99" s="37"/>
      <c r="ET99" s="37"/>
      <c r="EU99" s="37"/>
      <c r="WZC99" s="37"/>
      <c r="WZD99" s="37"/>
      <c r="WZE99" s="37"/>
      <c r="WZF99" s="37"/>
      <c r="WZG99" s="37"/>
      <c r="WZH99" s="37"/>
      <c r="WZI99" s="37"/>
      <c r="WZJ99" s="37"/>
      <c r="WZK99" s="37"/>
      <c r="WZL99" s="37"/>
      <c r="WZM99" s="37"/>
      <c r="WZN99" s="37"/>
      <c r="WZO99" s="37"/>
      <c r="WZP99" s="37"/>
      <c r="WZQ99" s="37"/>
      <c r="WZR99" s="37"/>
      <c r="WZS99" s="37"/>
      <c r="WZT99" s="37"/>
      <c r="WZU99" s="37"/>
      <c r="WZV99" s="37"/>
      <c r="WZW99" s="37"/>
      <c r="WZX99" s="37"/>
      <c r="WZY99" s="37"/>
      <c r="WZZ99" s="37"/>
      <c r="XAA99" s="37"/>
      <c r="XAB99" s="37"/>
      <c r="XAC99" s="37"/>
      <c r="XAD99" s="37"/>
      <c r="XAE99" s="37"/>
      <c r="XAF99" s="37"/>
      <c r="XAG99" s="37"/>
      <c r="XAH99" s="37"/>
      <c r="XAI99" s="37"/>
      <c r="XAJ99" s="37"/>
      <c r="XAK99" s="37"/>
      <c r="XAL99" s="37"/>
      <c r="XAM99" s="37"/>
      <c r="XAN99" s="37"/>
      <c r="XAO99" s="37"/>
      <c r="XAP99" s="37"/>
      <c r="XAQ99" s="37"/>
      <c r="XAR99" s="37"/>
      <c r="XAS99" s="37"/>
      <c r="XAT99" s="37"/>
      <c r="XAU99" s="37"/>
      <c r="XAV99" s="37"/>
      <c r="XAW99" s="37"/>
      <c r="XAX99" s="37"/>
      <c r="XAY99" s="37"/>
      <c r="XAZ99" s="37"/>
      <c r="XBA99" s="37"/>
      <c r="XBB99" s="37"/>
      <c r="XBC99" s="37"/>
      <c r="XBD99" s="37"/>
      <c r="XBE99" s="37"/>
      <c r="XBF99" s="37"/>
      <c r="XBG99" s="37"/>
      <c r="XBH99" s="37"/>
      <c r="XBI99" s="37"/>
      <c r="XBJ99" s="37"/>
      <c r="XBK99" s="37"/>
      <c r="XBL99" s="37"/>
      <c r="XBM99" s="37"/>
      <c r="XBN99" s="37"/>
      <c r="XBO99" s="37"/>
      <c r="XBP99" s="37"/>
      <c r="XBQ99" s="37"/>
      <c r="XBR99" s="37"/>
      <c r="XBS99" s="37"/>
      <c r="XBT99" s="37"/>
      <c r="XBU99" s="37"/>
      <c r="XBV99" s="37"/>
      <c r="XBW99" s="37"/>
      <c r="XBX99" s="37"/>
      <c r="XBY99" s="37"/>
      <c r="XBZ99" s="37"/>
      <c r="XCA99" s="37"/>
      <c r="XCB99" s="37"/>
      <c r="XCC99" s="37"/>
      <c r="XCD99" s="37"/>
      <c r="XCE99" s="37"/>
      <c r="XCF99" s="37"/>
      <c r="XCG99" s="37"/>
      <c r="XCH99" s="37"/>
      <c r="XCI99" s="37"/>
      <c r="XCJ99" s="37"/>
      <c r="XCK99" s="37"/>
      <c r="XCL99" s="37"/>
      <c r="XCM99" s="37"/>
      <c r="XCN99" s="37"/>
      <c r="XCO99" s="37"/>
      <c r="XCP99" s="37"/>
      <c r="XCQ99" s="37"/>
      <c r="XCR99" s="37"/>
      <c r="XCS99" s="37"/>
      <c r="XCT99" s="37"/>
      <c r="XCU99" s="37"/>
      <c r="XCV99" s="37"/>
      <c r="XCW99" s="37"/>
      <c r="XCX99" s="37"/>
      <c r="XCY99" s="37"/>
      <c r="XCZ99" s="37"/>
      <c r="XDA99" s="37"/>
      <c r="XDB99" s="37"/>
      <c r="XDC99" s="37"/>
      <c r="XDD99" s="37"/>
      <c r="XDE99" s="37"/>
      <c r="XDF99" s="37"/>
      <c r="XDG99" s="37"/>
      <c r="XDH99" s="37"/>
      <c r="XDI99" s="37"/>
      <c r="XDJ99" s="37"/>
      <c r="XDK99" s="37"/>
      <c r="XDL99" s="37"/>
      <c r="XDM99" s="37"/>
      <c r="XDN99" s="37"/>
      <c r="XDO99" s="37"/>
      <c r="XDP99" s="37"/>
      <c r="XDQ99" s="37"/>
      <c r="XDR99" s="37"/>
      <c r="XDS99" s="37"/>
      <c r="XDT99" s="37"/>
      <c r="XDU99" s="37"/>
      <c r="XDV99" s="37"/>
      <c r="XDW99" s="37"/>
      <c r="XDX99" s="37"/>
      <c r="XDY99" s="37"/>
      <c r="XDZ99" s="37"/>
      <c r="XEA99" s="37"/>
      <c r="XEB99" s="37"/>
      <c r="XEC99" s="37"/>
      <c r="XED99" s="37"/>
      <c r="XEE99" s="37"/>
      <c r="XEF99" s="37"/>
      <c r="XEG99" s="37"/>
      <c r="XEH99" s="37"/>
      <c r="XEI99" s="37"/>
      <c r="XEJ99" s="37"/>
      <c r="XEK99" s="37"/>
      <c r="XEL99" s="37"/>
      <c r="XEM99" s="37"/>
      <c r="XEN99" s="37"/>
      <c r="XEO99" s="37"/>
      <c r="XEP99" s="37"/>
      <c r="XEQ99" s="37"/>
      <c r="XER99" s="37"/>
      <c r="XES99" s="37"/>
      <c r="XET99" s="37"/>
      <c r="XEU99" s="37"/>
      <c r="XEV99" s="37"/>
      <c r="XEW99" s="37"/>
      <c r="XEX99" s="37"/>
      <c r="XEY99" s="37"/>
      <c r="XEZ99" s="37"/>
      <c r="XFA99" s="37"/>
      <c r="XFB99" s="37"/>
      <c r="XFC99" s="37"/>
      <c r="XFD99" s="37"/>
    </row>
    <row r="100" spans="1:151 16227:16384" s="12" customFormat="1" ht="20.25" customHeight="1" x14ac:dyDescent="0.25">
      <c r="A100" s="93"/>
      <c r="B100" s="94"/>
      <c r="C100" s="77">
        <v>2</v>
      </c>
      <c r="D100" s="78"/>
      <c r="E100" s="56" t="s">
        <v>225</v>
      </c>
      <c r="F100" s="77">
        <f t="shared" ref="F100:F117" si="5">(29.98)*10.764</f>
        <v>322.70472000000001</v>
      </c>
      <c r="G100" s="78"/>
      <c r="H100" s="56">
        <v>0</v>
      </c>
      <c r="I100" s="20">
        <f t="shared" si="3"/>
        <v>484.05708000000004</v>
      </c>
      <c r="J100" s="37"/>
      <c r="K100" s="37"/>
      <c r="L100" s="37"/>
      <c r="M100" s="37"/>
      <c r="N100" s="37"/>
      <c r="O100" s="37"/>
      <c r="P100" s="37"/>
      <c r="Q100" s="37"/>
      <c r="R100" s="37"/>
      <c r="S100" s="37"/>
      <c r="T100" s="37"/>
      <c r="U100" s="43" t="str">
        <f t="shared" ca="1" si="4"/>
        <v>1602,..,2602</v>
      </c>
      <c r="V100" s="43">
        <f ca="1">V99+1</f>
        <v>1602</v>
      </c>
      <c r="W100" s="43">
        <f ca="1">W99+1</f>
        <v>2602</v>
      </c>
      <c r="X100" s="37"/>
      <c r="Y100" s="37"/>
      <c r="Z100" s="37"/>
      <c r="AA100" s="37"/>
      <c r="AB100" s="37"/>
      <c r="AC100" s="37"/>
      <c r="AD100" s="37"/>
      <c r="AE100" s="37"/>
      <c r="AF100" s="37"/>
      <c r="AG100" s="37"/>
      <c r="AH100" s="37"/>
      <c r="AI100" s="37"/>
      <c r="AJ100" s="37"/>
      <c r="AK100" s="37"/>
      <c r="AL100" s="37"/>
      <c r="AM100" s="37"/>
      <c r="AN100" s="37"/>
      <c r="AO100" s="37"/>
      <c r="AP100" s="37"/>
      <c r="AQ100" s="37"/>
      <c r="AR100" s="37"/>
      <c r="AS100" s="37"/>
      <c r="AT100" s="37"/>
      <c r="AU100" s="37"/>
      <c r="AV100" s="37"/>
      <c r="AW100" s="37"/>
      <c r="AX100" s="37"/>
      <c r="AY100" s="37"/>
      <c r="AZ100" s="37"/>
      <c r="BA100" s="37"/>
      <c r="BB100" s="37"/>
      <c r="BC100" s="37"/>
      <c r="BD100" s="37"/>
      <c r="BE100" s="37"/>
      <c r="BF100" s="37"/>
      <c r="BG100" s="37"/>
      <c r="BH100" s="37"/>
      <c r="BI100" s="37"/>
      <c r="BJ100" s="37"/>
      <c r="BK100" s="37"/>
      <c r="BL100" s="37"/>
      <c r="BM100" s="37"/>
      <c r="BN100" s="37"/>
      <c r="BO100" s="37"/>
      <c r="BP100" s="37"/>
      <c r="BQ100" s="37"/>
      <c r="BR100" s="37"/>
      <c r="BS100" s="37"/>
      <c r="BT100" s="37"/>
      <c r="BU100" s="37"/>
      <c r="BV100" s="37"/>
      <c r="BW100" s="37"/>
      <c r="BX100" s="37"/>
      <c r="BY100" s="37"/>
      <c r="BZ100" s="37"/>
      <c r="CA100" s="37"/>
      <c r="CB100" s="37"/>
      <c r="CC100" s="37"/>
      <c r="CD100" s="37"/>
      <c r="CE100" s="37"/>
      <c r="CF100" s="37"/>
      <c r="CG100" s="37"/>
      <c r="CH100" s="37"/>
      <c r="CI100" s="37"/>
      <c r="CJ100" s="37"/>
      <c r="CK100" s="37"/>
      <c r="CL100" s="37"/>
      <c r="CM100" s="37"/>
      <c r="CN100" s="37"/>
      <c r="CO100" s="37"/>
      <c r="CP100" s="37"/>
      <c r="CQ100" s="37"/>
      <c r="CR100" s="37"/>
      <c r="CS100" s="37"/>
      <c r="CT100" s="37"/>
      <c r="CU100" s="37"/>
      <c r="CV100" s="37"/>
      <c r="CW100" s="37"/>
      <c r="CX100" s="37"/>
      <c r="CY100" s="37"/>
      <c r="CZ100" s="37"/>
      <c r="DA100" s="37"/>
      <c r="DB100" s="37"/>
      <c r="DC100" s="37"/>
      <c r="DD100" s="37"/>
      <c r="DE100" s="37"/>
      <c r="DF100" s="37"/>
      <c r="DG100" s="37"/>
      <c r="DH100" s="37"/>
      <c r="DI100" s="37"/>
      <c r="DJ100" s="37"/>
      <c r="DK100" s="37"/>
      <c r="DL100" s="37"/>
      <c r="DM100" s="37"/>
      <c r="DN100" s="37"/>
      <c r="DO100" s="37"/>
      <c r="DP100" s="37"/>
      <c r="DQ100" s="37"/>
      <c r="DR100" s="37"/>
      <c r="DS100" s="37"/>
      <c r="DT100" s="37"/>
      <c r="DU100" s="37"/>
      <c r="DV100" s="37"/>
      <c r="DW100" s="37"/>
      <c r="DX100" s="37"/>
      <c r="DY100" s="37"/>
      <c r="DZ100" s="37"/>
      <c r="EA100" s="37"/>
      <c r="EB100" s="37"/>
      <c r="EC100" s="37"/>
      <c r="ED100" s="37"/>
      <c r="EE100" s="37"/>
      <c r="EF100" s="37"/>
      <c r="EG100" s="37"/>
      <c r="EH100" s="37"/>
      <c r="EI100" s="37"/>
      <c r="EJ100" s="37"/>
      <c r="EK100" s="37"/>
      <c r="EL100" s="37"/>
      <c r="EM100" s="37"/>
      <c r="EN100" s="37"/>
      <c r="EO100" s="37"/>
      <c r="EP100" s="37"/>
      <c r="EQ100" s="37"/>
      <c r="ER100" s="37"/>
      <c r="ES100" s="37"/>
      <c r="ET100" s="37"/>
      <c r="EU100" s="37"/>
      <c r="WZC100" s="37"/>
      <c r="WZD100" s="37"/>
      <c r="WZE100" s="37"/>
      <c r="WZF100" s="37"/>
      <c r="WZG100" s="37"/>
      <c r="WZH100" s="37"/>
      <c r="WZI100" s="37"/>
      <c r="WZJ100" s="37"/>
      <c r="WZK100" s="37"/>
      <c r="WZL100" s="37"/>
      <c r="WZM100" s="37"/>
      <c r="WZN100" s="37"/>
      <c r="WZO100" s="37"/>
      <c r="WZP100" s="37"/>
      <c r="WZQ100" s="37"/>
      <c r="WZR100" s="37"/>
      <c r="WZS100" s="37"/>
      <c r="WZT100" s="37"/>
      <c r="WZU100" s="37"/>
      <c r="WZV100" s="37"/>
      <c r="WZW100" s="37"/>
      <c r="WZX100" s="37"/>
      <c r="WZY100" s="37"/>
      <c r="WZZ100" s="37"/>
      <c r="XAA100" s="37"/>
      <c r="XAB100" s="37"/>
      <c r="XAC100" s="37"/>
      <c r="XAD100" s="37"/>
      <c r="XAE100" s="37"/>
      <c r="XAF100" s="37"/>
      <c r="XAG100" s="37"/>
      <c r="XAH100" s="37"/>
      <c r="XAI100" s="37"/>
      <c r="XAJ100" s="37"/>
      <c r="XAK100" s="37"/>
      <c r="XAL100" s="37"/>
      <c r="XAM100" s="37"/>
      <c r="XAN100" s="37"/>
      <c r="XAO100" s="37"/>
      <c r="XAP100" s="37"/>
      <c r="XAQ100" s="37"/>
      <c r="XAR100" s="37"/>
      <c r="XAS100" s="37"/>
      <c r="XAT100" s="37"/>
      <c r="XAU100" s="37"/>
      <c r="XAV100" s="37"/>
      <c r="XAW100" s="37"/>
      <c r="XAX100" s="37"/>
      <c r="XAY100" s="37"/>
      <c r="XAZ100" s="37"/>
      <c r="XBA100" s="37"/>
      <c r="XBB100" s="37"/>
      <c r="XBC100" s="37"/>
      <c r="XBD100" s="37"/>
      <c r="XBE100" s="37"/>
      <c r="XBF100" s="37"/>
      <c r="XBG100" s="37"/>
      <c r="XBH100" s="37"/>
      <c r="XBI100" s="37"/>
      <c r="XBJ100" s="37"/>
      <c r="XBK100" s="37"/>
      <c r="XBL100" s="37"/>
      <c r="XBM100" s="37"/>
      <c r="XBN100" s="37"/>
      <c r="XBO100" s="37"/>
      <c r="XBP100" s="37"/>
      <c r="XBQ100" s="37"/>
      <c r="XBR100" s="37"/>
      <c r="XBS100" s="37"/>
      <c r="XBT100" s="37"/>
      <c r="XBU100" s="37"/>
      <c r="XBV100" s="37"/>
      <c r="XBW100" s="37"/>
      <c r="XBX100" s="37"/>
      <c r="XBY100" s="37"/>
      <c r="XBZ100" s="37"/>
      <c r="XCA100" s="37"/>
      <c r="XCB100" s="37"/>
      <c r="XCC100" s="37"/>
      <c r="XCD100" s="37"/>
      <c r="XCE100" s="37"/>
      <c r="XCF100" s="37"/>
      <c r="XCG100" s="37"/>
      <c r="XCH100" s="37"/>
      <c r="XCI100" s="37"/>
      <c r="XCJ100" s="37"/>
      <c r="XCK100" s="37"/>
      <c r="XCL100" s="37"/>
      <c r="XCM100" s="37"/>
      <c r="XCN100" s="37"/>
      <c r="XCO100" s="37"/>
      <c r="XCP100" s="37"/>
      <c r="XCQ100" s="37"/>
      <c r="XCR100" s="37"/>
      <c r="XCS100" s="37"/>
      <c r="XCT100" s="37"/>
      <c r="XCU100" s="37"/>
      <c r="XCV100" s="37"/>
      <c r="XCW100" s="37"/>
      <c r="XCX100" s="37"/>
      <c r="XCY100" s="37"/>
      <c r="XCZ100" s="37"/>
      <c r="XDA100" s="37"/>
      <c r="XDB100" s="37"/>
      <c r="XDC100" s="37"/>
      <c r="XDD100" s="37"/>
      <c r="XDE100" s="37"/>
      <c r="XDF100" s="37"/>
      <c r="XDG100" s="37"/>
      <c r="XDH100" s="37"/>
      <c r="XDI100" s="37"/>
      <c r="XDJ100" s="37"/>
      <c r="XDK100" s="37"/>
      <c r="XDL100" s="37"/>
      <c r="XDM100" s="37"/>
      <c r="XDN100" s="37"/>
      <c r="XDO100" s="37"/>
      <c r="XDP100" s="37"/>
      <c r="XDQ100" s="37"/>
      <c r="XDR100" s="37"/>
      <c r="XDS100" s="37"/>
      <c r="XDT100" s="37"/>
      <c r="XDU100" s="37"/>
      <c r="XDV100" s="37"/>
      <c r="XDW100" s="37"/>
      <c r="XDX100" s="37"/>
      <c r="XDY100" s="37"/>
      <c r="XDZ100" s="37"/>
      <c r="XEA100" s="37"/>
      <c r="XEB100" s="37"/>
      <c r="XEC100" s="37"/>
      <c r="XED100" s="37"/>
      <c r="XEE100" s="37"/>
      <c r="XEF100" s="37"/>
      <c r="XEG100" s="37"/>
      <c r="XEH100" s="37"/>
      <c r="XEI100" s="37"/>
      <c r="XEJ100" s="37"/>
      <c r="XEK100" s="37"/>
      <c r="XEL100" s="37"/>
      <c r="XEM100" s="37"/>
      <c r="XEN100" s="37"/>
      <c r="XEO100" s="37"/>
      <c r="XEP100" s="37"/>
      <c r="XEQ100" s="37"/>
      <c r="XER100" s="37"/>
      <c r="XES100" s="37"/>
      <c r="XET100" s="37"/>
      <c r="XEU100" s="37"/>
      <c r="XEV100" s="37"/>
      <c r="XEW100" s="37"/>
      <c r="XEX100" s="37"/>
      <c r="XEY100" s="37"/>
      <c r="XEZ100" s="37"/>
      <c r="XFA100" s="37"/>
      <c r="XFB100" s="37"/>
      <c r="XFC100" s="37"/>
      <c r="XFD100" s="37"/>
    </row>
    <row r="101" spans="1:151 16227:16384" s="12" customFormat="1" ht="20.25" customHeight="1" x14ac:dyDescent="0.25">
      <c r="A101" s="93"/>
      <c r="B101" s="94"/>
      <c r="C101" s="77">
        <v>3</v>
      </c>
      <c r="D101" s="78"/>
      <c r="E101" s="56" t="s">
        <v>225</v>
      </c>
      <c r="F101" s="77">
        <f t="shared" si="5"/>
        <v>322.70472000000001</v>
      </c>
      <c r="G101" s="78"/>
      <c r="H101" s="56">
        <v>0</v>
      </c>
      <c r="I101" s="20">
        <f t="shared" si="3"/>
        <v>484.05708000000004</v>
      </c>
      <c r="J101" s="37"/>
      <c r="K101" s="37"/>
      <c r="L101" s="37"/>
      <c r="M101" s="37"/>
      <c r="N101" s="37"/>
      <c r="O101" s="37"/>
      <c r="P101" s="37"/>
      <c r="Q101" s="37"/>
      <c r="R101" s="37"/>
      <c r="S101" s="37"/>
      <c r="T101" s="37"/>
      <c r="U101" s="43" t="str">
        <f t="shared" ca="1" si="4"/>
        <v>1603,..,2603</v>
      </c>
      <c r="V101" s="43">
        <f t="shared" ref="V101:V117" ca="1" si="6">V100+1</f>
        <v>1603</v>
      </c>
      <c r="W101" s="43">
        <f t="shared" ref="W101:W117" ca="1" si="7">W100+1</f>
        <v>2603</v>
      </c>
      <c r="X101" s="37"/>
      <c r="Y101" s="37"/>
      <c r="Z101" s="37"/>
      <c r="AA101" s="37"/>
      <c r="AB101" s="37"/>
      <c r="AC101" s="37"/>
      <c r="AD101" s="37"/>
      <c r="AE101" s="37"/>
      <c r="AF101" s="37"/>
      <c r="AG101" s="37"/>
      <c r="AH101" s="37"/>
      <c r="AI101" s="37"/>
      <c r="AJ101" s="37"/>
      <c r="AK101" s="37"/>
      <c r="AL101" s="37"/>
      <c r="AM101" s="37"/>
      <c r="AN101" s="37"/>
      <c r="AO101" s="37"/>
      <c r="AP101" s="37"/>
      <c r="AQ101" s="37"/>
      <c r="AR101" s="37"/>
      <c r="AS101" s="37"/>
      <c r="AT101" s="37"/>
      <c r="AU101" s="37"/>
      <c r="AV101" s="37"/>
      <c r="AW101" s="37"/>
      <c r="AX101" s="37"/>
      <c r="AY101" s="37"/>
      <c r="AZ101" s="37"/>
      <c r="BA101" s="37"/>
      <c r="BB101" s="37"/>
      <c r="BC101" s="37"/>
      <c r="BD101" s="37"/>
      <c r="BE101" s="37"/>
      <c r="BF101" s="37"/>
      <c r="BG101" s="37"/>
      <c r="BH101" s="37"/>
      <c r="BI101" s="37"/>
      <c r="BJ101" s="37"/>
      <c r="BK101" s="37"/>
      <c r="BL101" s="37"/>
      <c r="BM101" s="37"/>
      <c r="BN101" s="37"/>
      <c r="BO101" s="37"/>
      <c r="BP101" s="37"/>
      <c r="BQ101" s="37"/>
      <c r="BR101" s="37"/>
      <c r="BS101" s="37"/>
      <c r="BT101" s="37"/>
      <c r="BU101" s="37"/>
      <c r="BV101" s="37"/>
      <c r="BW101" s="37"/>
      <c r="BX101" s="37"/>
      <c r="BY101" s="37"/>
      <c r="BZ101" s="37"/>
      <c r="CA101" s="37"/>
      <c r="CB101" s="37"/>
      <c r="CC101" s="37"/>
      <c r="CD101" s="37"/>
      <c r="CE101" s="37"/>
      <c r="CF101" s="37"/>
      <c r="CG101" s="37"/>
      <c r="CH101" s="37"/>
      <c r="CI101" s="37"/>
      <c r="CJ101" s="37"/>
      <c r="CK101" s="37"/>
      <c r="CL101" s="37"/>
      <c r="CM101" s="37"/>
      <c r="CN101" s="37"/>
      <c r="CO101" s="37"/>
      <c r="CP101" s="37"/>
      <c r="CQ101" s="37"/>
      <c r="CR101" s="37"/>
      <c r="CS101" s="37"/>
      <c r="CT101" s="37"/>
      <c r="CU101" s="37"/>
      <c r="CV101" s="37"/>
      <c r="CW101" s="37"/>
      <c r="CX101" s="37"/>
      <c r="CY101" s="37"/>
      <c r="CZ101" s="37"/>
      <c r="DA101" s="37"/>
      <c r="DB101" s="37"/>
      <c r="DC101" s="37"/>
      <c r="DD101" s="37"/>
      <c r="DE101" s="37"/>
      <c r="DF101" s="37"/>
      <c r="DG101" s="37"/>
      <c r="DH101" s="37"/>
      <c r="DI101" s="37"/>
      <c r="DJ101" s="37"/>
      <c r="DK101" s="37"/>
      <c r="DL101" s="37"/>
      <c r="DM101" s="37"/>
      <c r="DN101" s="37"/>
      <c r="DO101" s="37"/>
      <c r="DP101" s="37"/>
      <c r="DQ101" s="37"/>
      <c r="DR101" s="37"/>
      <c r="DS101" s="37"/>
      <c r="DT101" s="37"/>
      <c r="DU101" s="37"/>
      <c r="DV101" s="37"/>
      <c r="DW101" s="37"/>
      <c r="DX101" s="37"/>
      <c r="DY101" s="37"/>
      <c r="DZ101" s="37"/>
      <c r="EA101" s="37"/>
      <c r="EB101" s="37"/>
      <c r="EC101" s="37"/>
      <c r="ED101" s="37"/>
      <c r="EE101" s="37"/>
      <c r="EF101" s="37"/>
      <c r="EG101" s="37"/>
      <c r="EH101" s="37"/>
      <c r="EI101" s="37"/>
      <c r="EJ101" s="37"/>
      <c r="EK101" s="37"/>
      <c r="EL101" s="37"/>
      <c r="EM101" s="37"/>
      <c r="EN101" s="37"/>
      <c r="EO101" s="37"/>
      <c r="EP101" s="37"/>
      <c r="EQ101" s="37"/>
      <c r="ER101" s="37"/>
      <c r="ES101" s="37"/>
      <c r="ET101" s="37"/>
      <c r="EU101" s="37"/>
      <c r="WZC101" s="37"/>
      <c r="WZD101" s="37"/>
      <c r="WZE101" s="37"/>
      <c r="WZF101" s="37"/>
      <c r="WZG101" s="37"/>
      <c r="WZH101" s="37"/>
      <c r="WZI101" s="37"/>
      <c r="WZJ101" s="37"/>
      <c r="WZK101" s="37"/>
      <c r="WZL101" s="37"/>
      <c r="WZM101" s="37"/>
      <c r="WZN101" s="37"/>
      <c r="WZO101" s="37"/>
      <c r="WZP101" s="37"/>
      <c r="WZQ101" s="37"/>
      <c r="WZR101" s="37"/>
      <c r="WZS101" s="37"/>
      <c r="WZT101" s="37"/>
      <c r="WZU101" s="37"/>
      <c r="WZV101" s="37"/>
      <c r="WZW101" s="37"/>
      <c r="WZX101" s="37"/>
      <c r="WZY101" s="37"/>
      <c r="WZZ101" s="37"/>
      <c r="XAA101" s="37"/>
      <c r="XAB101" s="37"/>
      <c r="XAC101" s="37"/>
      <c r="XAD101" s="37"/>
      <c r="XAE101" s="37"/>
      <c r="XAF101" s="37"/>
      <c r="XAG101" s="37"/>
      <c r="XAH101" s="37"/>
      <c r="XAI101" s="37"/>
      <c r="XAJ101" s="37"/>
      <c r="XAK101" s="37"/>
      <c r="XAL101" s="37"/>
      <c r="XAM101" s="37"/>
      <c r="XAN101" s="37"/>
      <c r="XAO101" s="37"/>
      <c r="XAP101" s="37"/>
      <c r="XAQ101" s="37"/>
      <c r="XAR101" s="37"/>
      <c r="XAS101" s="37"/>
      <c r="XAT101" s="37"/>
      <c r="XAU101" s="37"/>
      <c r="XAV101" s="37"/>
      <c r="XAW101" s="37"/>
      <c r="XAX101" s="37"/>
      <c r="XAY101" s="37"/>
      <c r="XAZ101" s="37"/>
      <c r="XBA101" s="37"/>
      <c r="XBB101" s="37"/>
      <c r="XBC101" s="37"/>
      <c r="XBD101" s="37"/>
      <c r="XBE101" s="37"/>
      <c r="XBF101" s="37"/>
      <c r="XBG101" s="37"/>
      <c r="XBH101" s="37"/>
      <c r="XBI101" s="37"/>
      <c r="XBJ101" s="37"/>
      <c r="XBK101" s="37"/>
      <c r="XBL101" s="37"/>
      <c r="XBM101" s="37"/>
      <c r="XBN101" s="37"/>
      <c r="XBO101" s="37"/>
      <c r="XBP101" s="37"/>
      <c r="XBQ101" s="37"/>
      <c r="XBR101" s="37"/>
      <c r="XBS101" s="37"/>
      <c r="XBT101" s="37"/>
      <c r="XBU101" s="37"/>
      <c r="XBV101" s="37"/>
      <c r="XBW101" s="37"/>
      <c r="XBX101" s="37"/>
      <c r="XBY101" s="37"/>
      <c r="XBZ101" s="37"/>
      <c r="XCA101" s="37"/>
      <c r="XCB101" s="37"/>
      <c r="XCC101" s="37"/>
      <c r="XCD101" s="37"/>
      <c r="XCE101" s="37"/>
      <c r="XCF101" s="37"/>
      <c r="XCG101" s="37"/>
      <c r="XCH101" s="37"/>
      <c r="XCI101" s="37"/>
      <c r="XCJ101" s="37"/>
      <c r="XCK101" s="37"/>
      <c r="XCL101" s="37"/>
      <c r="XCM101" s="37"/>
      <c r="XCN101" s="37"/>
      <c r="XCO101" s="37"/>
      <c r="XCP101" s="37"/>
      <c r="XCQ101" s="37"/>
      <c r="XCR101" s="37"/>
      <c r="XCS101" s="37"/>
      <c r="XCT101" s="37"/>
      <c r="XCU101" s="37"/>
      <c r="XCV101" s="37"/>
      <c r="XCW101" s="37"/>
      <c r="XCX101" s="37"/>
      <c r="XCY101" s="37"/>
      <c r="XCZ101" s="37"/>
      <c r="XDA101" s="37"/>
      <c r="XDB101" s="37"/>
      <c r="XDC101" s="37"/>
      <c r="XDD101" s="37"/>
      <c r="XDE101" s="37"/>
      <c r="XDF101" s="37"/>
      <c r="XDG101" s="37"/>
      <c r="XDH101" s="37"/>
      <c r="XDI101" s="37"/>
      <c r="XDJ101" s="37"/>
      <c r="XDK101" s="37"/>
      <c r="XDL101" s="37"/>
      <c r="XDM101" s="37"/>
      <c r="XDN101" s="37"/>
      <c r="XDO101" s="37"/>
      <c r="XDP101" s="37"/>
      <c r="XDQ101" s="37"/>
      <c r="XDR101" s="37"/>
      <c r="XDS101" s="37"/>
      <c r="XDT101" s="37"/>
      <c r="XDU101" s="37"/>
      <c r="XDV101" s="37"/>
      <c r="XDW101" s="37"/>
      <c r="XDX101" s="37"/>
      <c r="XDY101" s="37"/>
      <c r="XDZ101" s="37"/>
      <c r="XEA101" s="37"/>
      <c r="XEB101" s="37"/>
      <c r="XEC101" s="37"/>
      <c r="XED101" s="37"/>
      <c r="XEE101" s="37"/>
      <c r="XEF101" s="37"/>
      <c r="XEG101" s="37"/>
      <c r="XEH101" s="37"/>
      <c r="XEI101" s="37"/>
      <c r="XEJ101" s="37"/>
      <c r="XEK101" s="37"/>
      <c r="XEL101" s="37"/>
      <c r="XEM101" s="37"/>
      <c r="XEN101" s="37"/>
      <c r="XEO101" s="37"/>
      <c r="XEP101" s="37"/>
      <c r="XEQ101" s="37"/>
      <c r="XER101" s="37"/>
      <c r="XES101" s="37"/>
      <c r="XET101" s="37"/>
      <c r="XEU101" s="37"/>
      <c r="XEV101" s="37"/>
      <c r="XEW101" s="37"/>
      <c r="XEX101" s="37"/>
      <c r="XEY101" s="37"/>
      <c r="XEZ101" s="37"/>
      <c r="XFA101" s="37"/>
      <c r="XFB101" s="37"/>
      <c r="XFC101" s="37"/>
      <c r="XFD101" s="37"/>
    </row>
    <row r="102" spans="1:151 16227:16384" s="12" customFormat="1" ht="20.25" customHeight="1" x14ac:dyDescent="0.25">
      <c r="A102" s="93"/>
      <c r="B102" s="94"/>
      <c r="C102" s="77">
        <v>4</v>
      </c>
      <c r="D102" s="78"/>
      <c r="E102" s="56" t="s">
        <v>225</v>
      </c>
      <c r="F102" s="77">
        <f t="shared" si="5"/>
        <v>322.70472000000001</v>
      </c>
      <c r="G102" s="78"/>
      <c r="H102" s="56">
        <v>0</v>
      </c>
      <c r="I102" s="20">
        <f t="shared" si="3"/>
        <v>484.05708000000004</v>
      </c>
      <c r="J102" s="37"/>
      <c r="K102" s="37"/>
      <c r="L102" s="37"/>
      <c r="M102" s="37"/>
      <c r="N102" s="37"/>
      <c r="O102" s="37"/>
      <c r="P102" s="37"/>
      <c r="Q102" s="37"/>
      <c r="R102" s="37"/>
      <c r="S102" s="37"/>
      <c r="T102" s="37"/>
      <c r="U102" s="43" t="str">
        <f t="shared" ca="1" si="4"/>
        <v>1604,..,2604</v>
      </c>
      <c r="V102" s="43">
        <f t="shared" ca="1" si="6"/>
        <v>1604</v>
      </c>
      <c r="W102" s="43">
        <f t="shared" ca="1" si="7"/>
        <v>2604</v>
      </c>
      <c r="X102" s="37"/>
      <c r="Y102" s="37"/>
      <c r="Z102" s="37"/>
      <c r="AA102" s="37"/>
      <c r="AB102" s="37"/>
      <c r="AC102" s="37"/>
      <c r="AD102" s="37"/>
      <c r="AE102" s="37"/>
      <c r="AF102" s="37"/>
      <c r="AG102" s="37"/>
      <c r="AH102" s="37"/>
      <c r="AI102" s="37"/>
      <c r="AJ102" s="37"/>
      <c r="AK102" s="37"/>
      <c r="AL102" s="37"/>
      <c r="AM102" s="37"/>
      <c r="AN102" s="37"/>
      <c r="AO102" s="37"/>
      <c r="AP102" s="37"/>
      <c r="AQ102" s="37"/>
      <c r="AR102" s="37"/>
      <c r="AS102" s="37"/>
      <c r="AT102" s="37"/>
      <c r="AU102" s="37"/>
      <c r="AV102" s="37"/>
      <c r="AW102" s="37"/>
      <c r="AX102" s="37"/>
      <c r="AY102" s="37"/>
      <c r="AZ102" s="37"/>
      <c r="BA102" s="37"/>
      <c r="BB102" s="37"/>
      <c r="BC102" s="37"/>
      <c r="BD102" s="37"/>
      <c r="BE102" s="37"/>
      <c r="BF102" s="37"/>
      <c r="BG102" s="37"/>
      <c r="BH102" s="37"/>
      <c r="BI102" s="37"/>
      <c r="BJ102" s="37"/>
      <c r="BK102" s="37"/>
      <c r="BL102" s="37"/>
      <c r="BM102" s="37"/>
      <c r="BN102" s="37"/>
      <c r="BO102" s="37"/>
      <c r="BP102" s="37"/>
      <c r="BQ102" s="37"/>
      <c r="BR102" s="37"/>
      <c r="BS102" s="37"/>
      <c r="BT102" s="37"/>
      <c r="BU102" s="37"/>
      <c r="BV102" s="37"/>
      <c r="BW102" s="37"/>
      <c r="BX102" s="37"/>
      <c r="BY102" s="37"/>
      <c r="BZ102" s="37"/>
      <c r="CA102" s="37"/>
      <c r="CB102" s="37"/>
      <c r="CC102" s="37"/>
      <c r="CD102" s="37"/>
      <c r="CE102" s="37"/>
      <c r="CF102" s="37"/>
      <c r="CG102" s="37"/>
      <c r="CH102" s="37"/>
      <c r="CI102" s="37"/>
      <c r="CJ102" s="37"/>
      <c r="CK102" s="37"/>
      <c r="CL102" s="37"/>
      <c r="CM102" s="37"/>
      <c r="CN102" s="37"/>
      <c r="CO102" s="37"/>
      <c r="CP102" s="37"/>
      <c r="CQ102" s="37"/>
      <c r="CR102" s="37"/>
      <c r="CS102" s="37"/>
      <c r="CT102" s="37"/>
      <c r="CU102" s="37"/>
      <c r="CV102" s="37"/>
      <c r="CW102" s="37"/>
      <c r="CX102" s="37"/>
      <c r="CY102" s="37"/>
      <c r="CZ102" s="37"/>
      <c r="DA102" s="37"/>
      <c r="DB102" s="37"/>
      <c r="DC102" s="37"/>
      <c r="DD102" s="37"/>
      <c r="DE102" s="37"/>
      <c r="DF102" s="37"/>
      <c r="DG102" s="37"/>
      <c r="DH102" s="37"/>
      <c r="DI102" s="37"/>
      <c r="DJ102" s="37"/>
      <c r="DK102" s="37"/>
      <c r="DL102" s="37"/>
      <c r="DM102" s="37"/>
      <c r="DN102" s="37"/>
      <c r="DO102" s="37"/>
      <c r="DP102" s="37"/>
      <c r="DQ102" s="37"/>
      <c r="DR102" s="37"/>
      <c r="DS102" s="37"/>
      <c r="DT102" s="37"/>
      <c r="DU102" s="37"/>
      <c r="DV102" s="37"/>
      <c r="DW102" s="37"/>
      <c r="DX102" s="37"/>
      <c r="DY102" s="37"/>
      <c r="DZ102" s="37"/>
      <c r="EA102" s="37"/>
      <c r="EB102" s="37"/>
      <c r="EC102" s="37"/>
      <c r="ED102" s="37"/>
      <c r="EE102" s="37"/>
      <c r="EF102" s="37"/>
      <c r="EG102" s="37"/>
      <c r="EH102" s="37"/>
      <c r="EI102" s="37"/>
      <c r="EJ102" s="37"/>
      <c r="EK102" s="37"/>
      <c r="EL102" s="37"/>
      <c r="EM102" s="37"/>
      <c r="EN102" s="37"/>
      <c r="EO102" s="37"/>
      <c r="EP102" s="37"/>
      <c r="EQ102" s="37"/>
      <c r="ER102" s="37"/>
      <c r="ES102" s="37"/>
      <c r="ET102" s="37"/>
      <c r="EU102" s="37"/>
      <c r="WZC102" s="37"/>
      <c r="WZD102" s="37"/>
      <c r="WZE102" s="37"/>
      <c r="WZF102" s="37"/>
      <c r="WZG102" s="37"/>
      <c r="WZH102" s="37"/>
      <c r="WZI102" s="37"/>
      <c r="WZJ102" s="37"/>
      <c r="WZK102" s="37"/>
      <c r="WZL102" s="37"/>
      <c r="WZM102" s="37"/>
      <c r="WZN102" s="37"/>
      <c r="WZO102" s="37"/>
      <c r="WZP102" s="37"/>
      <c r="WZQ102" s="37"/>
      <c r="WZR102" s="37"/>
      <c r="WZS102" s="37"/>
      <c r="WZT102" s="37"/>
      <c r="WZU102" s="37"/>
      <c r="WZV102" s="37"/>
      <c r="WZW102" s="37"/>
      <c r="WZX102" s="37"/>
      <c r="WZY102" s="37"/>
      <c r="WZZ102" s="37"/>
      <c r="XAA102" s="37"/>
      <c r="XAB102" s="37"/>
      <c r="XAC102" s="37"/>
      <c r="XAD102" s="37"/>
      <c r="XAE102" s="37"/>
      <c r="XAF102" s="37"/>
      <c r="XAG102" s="37"/>
      <c r="XAH102" s="37"/>
      <c r="XAI102" s="37"/>
      <c r="XAJ102" s="37"/>
      <c r="XAK102" s="37"/>
      <c r="XAL102" s="37"/>
      <c r="XAM102" s="37"/>
      <c r="XAN102" s="37"/>
      <c r="XAO102" s="37"/>
      <c r="XAP102" s="37"/>
      <c r="XAQ102" s="37"/>
      <c r="XAR102" s="37"/>
      <c r="XAS102" s="37"/>
      <c r="XAT102" s="37"/>
      <c r="XAU102" s="37"/>
      <c r="XAV102" s="37"/>
      <c r="XAW102" s="37"/>
      <c r="XAX102" s="37"/>
      <c r="XAY102" s="37"/>
      <c r="XAZ102" s="37"/>
      <c r="XBA102" s="37"/>
      <c r="XBB102" s="37"/>
      <c r="XBC102" s="37"/>
      <c r="XBD102" s="37"/>
      <c r="XBE102" s="37"/>
      <c r="XBF102" s="37"/>
      <c r="XBG102" s="37"/>
      <c r="XBH102" s="37"/>
      <c r="XBI102" s="37"/>
      <c r="XBJ102" s="37"/>
      <c r="XBK102" s="37"/>
      <c r="XBL102" s="37"/>
      <c r="XBM102" s="37"/>
      <c r="XBN102" s="37"/>
      <c r="XBO102" s="37"/>
      <c r="XBP102" s="37"/>
      <c r="XBQ102" s="37"/>
      <c r="XBR102" s="37"/>
      <c r="XBS102" s="37"/>
      <c r="XBT102" s="37"/>
      <c r="XBU102" s="37"/>
      <c r="XBV102" s="37"/>
      <c r="XBW102" s="37"/>
      <c r="XBX102" s="37"/>
      <c r="XBY102" s="37"/>
      <c r="XBZ102" s="37"/>
      <c r="XCA102" s="37"/>
      <c r="XCB102" s="37"/>
      <c r="XCC102" s="37"/>
      <c r="XCD102" s="37"/>
      <c r="XCE102" s="37"/>
      <c r="XCF102" s="37"/>
      <c r="XCG102" s="37"/>
      <c r="XCH102" s="37"/>
      <c r="XCI102" s="37"/>
      <c r="XCJ102" s="37"/>
      <c r="XCK102" s="37"/>
      <c r="XCL102" s="37"/>
      <c r="XCM102" s="37"/>
      <c r="XCN102" s="37"/>
      <c r="XCO102" s="37"/>
      <c r="XCP102" s="37"/>
      <c r="XCQ102" s="37"/>
      <c r="XCR102" s="37"/>
      <c r="XCS102" s="37"/>
      <c r="XCT102" s="37"/>
      <c r="XCU102" s="37"/>
      <c r="XCV102" s="37"/>
      <c r="XCW102" s="37"/>
      <c r="XCX102" s="37"/>
      <c r="XCY102" s="37"/>
      <c r="XCZ102" s="37"/>
      <c r="XDA102" s="37"/>
      <c r="XDB102" s="37"/>
      <c r="XDC102" s="37"/>
      <c r="XDD102" s="37"/>
      <c r="XDE102" s="37"/>
      <c r="XDF102" s="37"/>
      <c r="XDG102" s="37"/>
      <c r="XDH102" s="37"/>
      <c r="XDI102" s="37"/>
      <c r="XDJ102" s="37"/>
      <c r="XDK102" s="37"/>
      <c r="XDL102" s="37"/>
      <c r="XDM102" s="37"/>
      <c r="XDN102" s="37"/>
      <c r="XDO102" s="37"/>
      <c r="XDP102" s="37"/>
      <c r="XDQ102" s="37"/>
      <c r="XDR102" s="37"/>
      <c r="XDS102" s="37"/>
      <c r="XDT102" s="37"/>
      <c r="XDU102" s="37"/>
      <c r="XDV102" s="37"/>
      <c r="XDW102" s="37"/>
      <c r="XDX102" s="37"/>
      <c r="XDY102" s="37"/>
      <c r="XDZ102" s="37"/>
      <c r="XEA102" s="37"/>
      <c r="XEB102" s="37"/>
      <c r="XEC102" s="37"/>
      <c r="XED102" s="37"/>
      <c r="XEE102" s="37"/>
      <c r="XEF102" s="37"/>
      <c r="XEG102" s="37"/>
      <c r="XEH102" s="37"/>
      <c r="XEI102" s="37"/>
      <c r="XEJ102" s="37"/>
      <c r="XEK102" s="37"/>
      <c r="XEL102" s="37"/>
      <c r="XEM102" s="37"/>
      <c r="XEN102" s="37"/>
      <c r="XEO102" s="37"/>
      <c r="XEP102" s="37"/>
      <c r="XEQ102" s="37"/>
      <c r="XER102" s="37"/>
      <c r="XES102" s="37"/>
      <c r="XET102" s="37"/>
      <c r="XEU102" s="37"/>
      <c r="XEV102" s="37"/>
      <c r="XEW102" s="37"/>
      <c r="XEX102" s="37"/>
      <c r="XEY102" s="37"/>
      <c r="XEZ102" s="37"/>
      <c r="XFA102" s="37"/>
      <c r="XFB102" s="37"/>
      <c r="XFC102" s="37"/>
      <c r="XFD102" s="37"/>
    </row>
    <row r="103" spans="1:151 16227:16384" s="12" customFormat="1" ht="20.25" customHeight="1" x14ac:dyDescent="0.25">
      <c r="A103" s="93"/>
      <c r="B103" s="94"/>
      <c r="C103" s="77">
        <v>5</v>
      </c>
      <c r="D103" s="78"/>
      <c r="E103" s="56" t="s">
        <v>225</v>
      </c>
      <c r="F103" s="77">
        <f t="shared" si="5"/>
        <v>322.70472000000001</v>
      </c>
      <c r="G103" s="78"/>
      <c r="H103" s="56">
        <v>0</v>
      </c>
      <c r="I103" s="20">
        <f t="shared" si="3"/>
        <v>484.05708000000004</v>
      </c>
      <c r="J103" s="1"/>
      <c r="K103" s="1"/>
      <c r="L103" s="1"/>
      <c r="M103" s="1"/>
      <c r="N103" s="1"/>
      <c r="O103" s="1"/>
      <c r="P103" s="1"/>
      <c r="Q103" s="1"/>
      <c r="R103" s="1"/>
      <c r="S103" s="1"/>
      <c r="T103" s="1"/>
      <c r="U103" s="43" t="str">
        <f t="shared" ca="1" si="4"/>
        <v>1605,..,2605</v>
      </c>
      <c r="V103" s="43">
        <f t="shared" ca="1" si="6"/>
        <v>1605</v>
      </c>
      <c r="W103" s="43">
        <f t="shared" ca="1" si="7"/>
        <v>2605</v>
      </c>
      <c r="X103" s="1"/>
      <c r="Y103" s="1"/>
      <c r="Z103" s="1"/>
      <c r="AA103" s="1"/>
      <c r="AB103" s="37"/>
      <c r="AC103" s="37"/>
      <c r="AD103" s="37"/>
      <c r="AE103" s="37"/>
      <c r="AF103" s="37"/>
      <c r="AG103" s="37"/>
      <c r="AH103" s="37"/>
      <c r="AI103" s="37"/>
      <c r="AJ103" s="37"/>
      <c r="AK103" s="37"/>
      <c r="AL103" s="37"/>
      <c r="AM103" s="37"/>
      <c r="AN103" s="37"/>
      <c r="AO103" s="37"/>
      <c r="AP103" s="37"/>
      <c r="AQ103" s="37"/>
      <c r="AR103" s="37"/>
      <c r="AS103" s="37"/>
      <c r="AT103" s="37"/>
      <c r="AU103" s="37"/>
      <c r="AV103" s="37"/>
      <c r="AW103" s="37"/>
      <c r="AX103" s="37"/>
      <c r="AY103" s="37"/>
      <c r="AZ103" s="37"/>
      <c r="BA103" s="37"/>
      <c r="BB103" s="37"/>
      <c r="BC103" s="37"/>
      <c r="BD103" s="37"/>
      <c r="BE103" s="37"/>
      <c r="BF103" s="37"/>
      <c r="BG103" s="37"/>
      <c r="BH103" s="37"/>
      <c r="BI103" s="37"/>
      <c r="BJ103" s="37"/>
      <c r="BK103" s="37"/>
      <c r="BL103" s="37"/>
      <c r="BM103" s="37"/>
      <c r="BN103" s="37"/>
      <c r="BO103" s="37"/>
      <c r="BP103" s="37"/>
      <c r="BQ103" s="37"/>
      <c r="BR103" s="37"/>
      <c r="BS103" s="37"/>
      <c r="BT103" s="37"/>
      <c r="BU103" s="37"/>
      <c r="BV103" s="37"/>
      <c r="BW103" s="37"/>
      <c r="BX103" s="37"/>
      <c r="BY103" s="37"/>
      <c r="BZ103" s="37"/>
      <c r="CA103" s="37"/>
      <c r="CB103" s="37"/>
      <c r="CC103" s="37"/>
      <c r="CD103" s="37"/>
      <c r="CE103" s="37"/>
      <c r="CF103" s="37"/>
      <c r="CG103" s="37"/>
      <c r="CH103" s="37"/>
      <c r="CI103" s="37"/>
      <c r="CJ103" s="37"/>
      <c r="CK103" s="37"/>
      <c r="CL103" s="37"/>
      <c r="CM103" s="37"/>
      <c r="CN103" s="37"/>
      <c r="CO103" s="37"/>
      <c r="CP103" s="37"/>
      <c r="CQ103" s="37"/>
      <c r="CR103" s="37"/>
      <c r="CS103" s="37"/>
      <c r="CT103" s="37"/>
      <c r="CU103" s="37"/>
      <c r="CV103" s="37"/>
      <c r="CW103" s="37"/>
      <c r="CX103" s="37"/>
      <c r="CY103" s="37"/>
      <c r="CZ103" s="37"/>
      <c r="DA103" s="37"/>
      <c r="DB103" s="37"/>
      <c r="DC103" s="37"/>
      <c r="DD103" s="37"/>
      <c r="DE103" s="37"/>
      <c r="DF103" s="37"/>
      <c r="DG103" s="37"/>
      <c r="DH103" s="37"/>
      <c r="DI103" s="37"/>
      <c r="DJ103" s="37"/>
      <c r="DK103" s="37"/>
      <c r="DL103" s="37"/>
      <c r="DM103" s="37"/>
      <c r="DN103" s="37"/>
      <c r="DO103" s="37"/>
      <c r="DP103" s="37"/>
      <c r="DQ103" s="37"/>
      <c r="DR103" s="37"/>
      <c r="DS103" s="37"/>
      <c r="DT103" s="37"/>
      <c r="DU103" s="37"/>
      <c r="DV103" s="37"/>
      <c r="DW103" s="37"/>
      <c r="DX103" s="37"/>
      <c r="DY103" s="37"/>
      <c r="DZ103" s="37"/>
      <c r="EA103" s="37"/>
      <c r="EB103" s="37"/>
      <c r="EC103" s="37"/>
      <c r="ED103" s="37"/>
      <c r="EE103" s="37"/>
      <c r="EF103" s="37"/>
      <c r="EG103" s="37"/>
      <c r="EH103" s="37"/>
      <c r="EI103" s="37"/>
      <c r="EJ103" s="37"/>
      <c r="EK103" s="37"/>
      <c r="EL103" s="37"/>
      <c r="EM103" s="37"/>
      <c r="EN103" s="37"/>
      <c r="EO103" s="37"/>
      <c r="EP103" s="37"/>
      <c r="EQ103" s="37"/>
      <c r="ER103" s="37"/>
      <c r="ES103" s="37"/>
      <c r="ET103" s="37"/>
      <c r="EU103" s="37"/>
      <c r="WZC103" s="37"/>
      <c r="WZD103" s="37"/>
      <c r="WZE103" s="37"/>
      <c r="WZF103" s="37"/>
      <c r="WZG103" s="37"/>
      <c r="WZH103" s="37"/>
      <c r="WZI103" s="37"/>
      <c r="WZJ103" s="37"/>
      <c r="WZK103" s="37"/>
      <c r="WZL103" s="37"/>
      <c r="WZM103" s="37"/>
      <c r="WZN103" s="37"/>
      <c r="WZO103" s="37"/>
      <c r="WZP103" s="37"/>
      <c r="WZQ103" s="37"/>
      <c r="WZR103" s="37"/>
      <c r="WZS103" s="37"/>
      <c r="WZT103" s="37"/>
      <c r="WZU103" s="37"/>
      <c r="WZV103" s="37"/>
      <c r="WZW103" s="37"/>
      <c r="WZX103" s="37"/>
      <c r="WZY103" s="37"/>
      <c r="WZZ103" s="37"/>
      <c r="XAA103" s="37"/>
      <c r="XAB103" s="37"/>
      <c r="XAC103" s="37"/>
      <c r="XAD103" s="37"/>
      <c r="XAE103" s="37"/>
      <c r="XAF103" s="37"/>
      <c r="XAG103" s="37"/>
      <c r="XAH103" s="37"/>
      <c r="XAI103" s="37"/>
      <c r="XAJ103" s="37"/>
      <c r="XAK103" s="37"/>
      <c r="XAL103" s="37"/>
      <c r="XAM103" s="37"/>
      <c r="XAN103" s="37"/>
      <c r="XAO103" s="37"/>
      <c r="XAP103" s="37"/>
      <c r="XAQ103" s="37"/>
      <c r="XAR103" s="37"/>
      <c r="XAS103" s="37"/>
      <c r="XAT103" s="37"/>
      <c r="XAU103" s="37"/>
      <c r="XAV103" s="37"/>
      <c r="XAW103" s="37"/>
      <c r="XAX103" s="37"/>
      <c r="XAY103" s="37"/>
      <c r="XAZ103" s="37"/>
      <c r="XBA103" s="37"/>
      <c r="XBB103" s="37"/>
      <c r="XBC103" s="37"/>
      <c r="XBD103" s="37"/>
      <c r="XBE103" s="37"/>
      <c r="XBF103" s="37"/>
      <c r="XBG103" s="37"/>
      <c r="XBH103" s="37"/>
      <c r="XBI103" s="37"/>
      <c r="XBJ103" s="37"/>
      <c r="XBK103" s="37"/>
      <c r="XBL103" s="37"/>
      <c r="XBM103" s="37"/>
      <c r="XBN103" s="37"/>
      <c r="XBO103" s="37"/>
      <c r="XBP103" s="37"/>
      <c r="XBQ103" s="37"/>
      <c r="XBR103" s="37"/>
      <c r="XBS103" s="37"/>
      <c r="XBT103" s="37"/>
      <c r="XBU103" s="37"/>
      <c r="XBV103" s="37"/>
      <c r="XBW103" s="37"/>
      <c r="XBX103" s="37"/>
      <c r="XBY103" s="37"/>
      <c r="XBZ103" s="37"/>
      <c r="XCA103" s="37"/>
      <c r="XCB103" s="37"/>
      <c r="XCC103" s="37"/>
      <c r="XCD103" s="37"/>
      <c r="XCE103" s="37"/>
      <c r="XCF103" s="37"/>
      <c r="XCG103" s="37"/>
      <c r="XCH103" s="37"/>
      <c r="XCI103" s="37"/>
      <c r="XCJ103" s="37"/>
      <c r="XCK103" s="37"/>
      <c r="XCL103" s="37"/>
      <c r="XCM103" s="37"/>
      <c r="XCN103" s="37"/>
      <c r="XCO103" s="37"/>
      <c r="XCP103" s="37"/>
      <c r="XCQ103" s="37"/>
      <c r="XCR103" s="37"/>
      <c r="XCS103" s="37"/>
      <c r="XCT103" s="37"/>
      <c r="XCU103" s="37"/>
      <c r="XCV103" s="37"/>
      <c r="XCW103" s="37"/>
      <c r="XCX103" s="37"/>
      <c r="XCY103" s="37"/>
      <c r="XCZ103" s="37"/>
      <c r="XDA103" s="37"/>
      <c r="XDB103" s="37"/>
      <c r="XDC103" s="37"/>
      <c r="XDD103" s="37"/>
      <c r="XDE103" s="37"/>
      <c r="XDF103" s="37"/>
      <c r="XDG103" s="37"/>
      <c r="XDH103" s="37"/>
      <c r="XDI103" s="37"/>
      <c r="XDJ103" s="37"/>
      <c r="XDK103" s="37"/>
      <c r="XDL103" s="37"/>
      <c r="XDM103" s="37"/>
      <c r="XDN103" s="37"/>
      <c r="XDO103" s="37"/>
      <c r="XDP103" s="37"/>
      <c r="XDQ103" s="37"/>
      <c r="XDR103" s="37"/>
      <c r="XDS103" s="37"/>
      <c r="XDT103" s="37"/>
      <c r="XDU103" s="37"/>
      <c r="XDV103" s="37"/>
      <c r="XDW103" s="37"/>
      <c r="XDX103" s="37"/>
      <c r="XDY103" s="37"/>
      <c r="XDZ103" s="37"/>
      <c r="XEA103" s="37"/>
      <c r="XEB103" s="37"/>
      <c r="XEC103" s="37"/>
      <c r="XED103" s="37"/>
      <c r="XEE103" s="37"/>
      <c r="XEF103" s="37"/>
      <c r="XEG103" s="37"/>
      <c r="XEH103" s="37"/>
      <c r="XEI103" s="37"/>
      <c r="XEJ103" s="37"/>
      <c r="XEK103" s="37"/>
      <c r="XEL103" s="37"/>
      <c r="XEM103" s="37"/>
      <c r="XEN103" s="37"/>
      <c r="XEO103" s="37"/>
      <c r="XEP103" s="37"/>
      <c r="XEQ103" s="37"/>
      <c r="XER103" s="37"/>
      <c r="XES103" s="37"/>
      <c r="XET103" s="37"/>
      <c r="XEU103" s="37"/>
      <c r="XEV103" s="37"/>
      <c r="XEW103" s="37"/>
      <c r="XEX103" s="37"/>
      <c r="XEY103" s="37"/>
      <c r="XEZ103" s="37"/>
      <c r="XFA103" s="37"/>
      <c r="XFB103" s="37"/>
      <c r="XFC103" s="37"/>
      <c r="XFD103" s="37"/>
    </row>
    <row r="104" spans="1:151 16227:16384" s="12" customFormat="1" ht="20.25" customHeight="1" x14ac:dyDescent="0.25">
      <c r="A104" s="93"/>
      <c r="B104" s="94"/>
      <c r="C104" s="77">
        <v>6</v>
      </c>
      <c r="D104" s="78"/>
      <c r="E104" s="56" t="s">
        <v>225</v>
      </c>
      <c r="F104" s="77">
        <f t="shared" si="5"/>
        <v>322.70472000000001</v>
      </c>
      <c r="G104" s="78"/>
      <c r="H104" s="56">
        <v>0</v>
      </c>
      <c r="I104" s="20">
        <f t="shared" si="3"/>
        <v>484.05708000000004</v>
      </c>
      <c r="J104" s="37"/>
      <c r="K104" s="37"/>
      <c r="L104" s="37"/>
      <c r="M104" s="37"/>
      <c r="N104" s="37"/>
      <c r="O104" s="37"/>
      <c r="P104" s="37"/>
      <c r="Q104" s="37"/>
      <c r="R104" s="37"/>
      <c r="S104" s="37"/>
      <c r="T104" s="37"/>
      <c r="U104" s="43" t="str">
        <f t="shared" ca="1" si="4"/>
        <v>1606,..,2606</v>
      </c>
      <c r="V104" s="43">
        <f t="shared" ca="1" si="6"/>
        <v>1606</v>
      </c>
      <c r="W104" s="43">
        <f t="shared" ca="1" si="7"/>
        <v>2606</v>
      </c>
      <c r="X104" s="37"/>
      <c r="Y104" s="37"/>
      <c r="Z104" s="37"/>
      <c r="AA104" s="37"/>
      <c r="AB104" s="37"/>
      <c r="AC104" s="37"/>
      <c r="AD104" s="37"/>
      <c r="AE104" s="37"/>
      <c r="AF104" s="37"/>
      <c r="AG104" s="37"/>
      <c r="AH104" s="37"/>
      <c r="AI104" s="37"/>
      <c r="AJ104" s="37"/>
      <c r="AK104" s="37"/>
      <c r="AL104" s="37"/>
      <c r="AM104" s="37"/>
      <c r="AN104" s="37"/>
      <c r="AO104" s="37"/>
      <c r="AP104" s="37"/>
      <c r="AQ104" s="37"/>
      <c r="AR104" s="37"/>
      <c r="AS104" s="37"/>
      <c r="AT104" s="37"/>
      <c r="AU104" s="37"/>
      <c r="AV104" s="37"/>
      <c r="AW104" s="37"/>
      <c r="AX104" s="37"/>
      <c r="AY104" s="37"/>
      <c r="AZ104" s="37"/>
      <c r="BA104" s="37"/>
      <c r="BB104" s="37"/>
      <c r="BC104" s="37"/>
      <c r="BD104" s="37"/>
      <c r="BE104" s="37"/>
      <c r="BF104" s="37"/>
      <c r="BG104" s="37"/>
      <c r="BH104" s="37"/>
      <c r="BI104" s="37"/>
      <c r="BJ104" s="37"/>
      <c r="BK104" s="37"/>
      <c r="BL104" s="37"/>
      <c r="BM104" s="37"/>
      <c r="BN104" s="37"/>
      <c r="BO104" s="37"/>
      <c r="BP104" s="37"/>
      <c r="BQ104" s="37"/>
      <c r="BR104" s="37"/>
      <c r="BS104" s="37"/>
      <c r="BT104" s="37"/>
      <c r="BU104" s="37"/>
      <c r="BV104" s="37"/>
      <c r="BW104" s="37"/>
      <c r="BX104" s="37"/>
      <c r="BY104" s="37"/>
      <c r="BZ104" s="37"/>
      <c r="CA104" s="37"/>
      <c r="CB104" s="37"/>
      <c r="CC104" s="37"/>
      <c r="CD104" s="37"/>
      <c r="CE104" s="37"/>
      <c r="CF104" s="37"/>
      <c r="CG104" s="37"/>
      <c r="CH104" s="37"/>
      <c r="CI104" s="37"/>
      <c r="CJ104" s="37"/>
      <c r="CK104" s="37"/>
      <c r="CL104" s="37"/>
      <c r="CM104" s="37"/>
      <c r="CN104" s="37"/>
      <c r="CO104" s="37"/>
      <c r="CP104" s="37"/>
      <c r="CQ104" s="37"/>
      <c r="CR104" s="37"/>
      <c r="CS104" s="37"/>
      <c r="CT104" s="37"/>
      <c r="CU104" s="37"/>
      <c r="CV104" s="37"/>
      <c r="CW104" s="37"/>
      <c r="CX104" s="37"/>
      <c r="CY104" s="37"/>
      <c r="CZ104" s="37"/>
      <c r="DA104" s="37"/>
      <c r="DB104" s="37"/>
      <c r="DC104" s="37"/>
      <c r="DD104" s="37"/>
      <c r="DE104" s="37"/>
      <c r="DF104" s="37"/>
      <c r="DG104" s="37"/>
      <c r="DH104" s="37"/>
      <c r="DI104" s="37"/>
      <c r="DJ104" s="37"/>
      <c r="DK104" s="37"/>
      <c r="DL104" s="37"/>
      <c r="DM104" s="37"/>
      <c r="DN104" s="37"/>
      <c r="DO104" s="37"/>
      <c r="DP104" s="37"/>
      <c r="DQ104" s="37"/>
      <c r="DR104" s="37"/>
      <c r="DS104" s="37"/>
      <c r="DT104" s="37"/>
      <c r="DU104" s="37"/>
      <c r="DV104" s="37"/>
      <c r="DW104" s="37"/>
      <c r="DX104" s="37"/>
      <c r="DY104" s="37"/>
      <c r="DZ104" s="37"/>
      <c r="EA104" s="37"/>
      <c r="EB104" s="37"/>
      <c r="EC104" s="37"/>
      <c r="ED104" s="37"/>
      <c r="EE104" s="37"/>
      <c r="EF104" s="37"/>
      <c r="EG104" s="37"/>
      <c r="EH104" s="37"/>
      <c r="EI104" s="37"/>
      <c r="EJ104" s="37"/>
      <c r="EK104" s="37"/>
      <c r="EL104" s="37"/>
      <c r="EM104" s="37"/>
      <c r="EN104" s="37"/>
      <c r="EO104" s="37"/>
      <c r="EP104" s="37"/>
      <c r="EQ104" s="37"/>
      <c r="ER104" s="37"/>
      <c r="ES104" s="37"/>
      <c r="ET104" s="37"/>
      <c r="EU104" s="37"/>
      <c r="WZC104" s="37"/>
      <c r="WZD104" s="37"/>
      <c r="WZE104" s="37"/>
      <c r="WZF104" s="37"/>
      <c r="WZG104" s="37"/>
      <c r="WZH104" s="37"/>
      <c r="WZI104" s="37"/>
      <c r="WZJ104" s="37"/>
      <c r="WZK104" s="37"/>
      <c r="WZL104" s="37"/>
      <c r="WZM104" s="37"/>
      <c r="WZN104" s="37"/>
      <c r="WZO104" s="37"/>
      <c r="WZP104" s="37"/>
      <c r="WZQ104" s="37"/>
      <c r="WZR104" s="37"/>
      <c r="WZS104" s="37"/>
      <c r="WZT104" s="37"/>
      <c r="WZU104" s="37"/>
      <c r="WZV104" s="37"/>
      <c r="WZW104" s="37"/>
      <c r="WZX104" s="37"/>
      <c r="WZY104" s="37"/>
      <c r="WZZ104" s="37"/>
      <c r="XAA104" s="37"/>
      <c r="XAB104" s="37"/>
      <c r="XAC104" s="37"/>
      <c r="XAD104" s="37"/>
      <c r="XAE104" s="37"/>
      <c r="XAF104" s="37"/>
      <c r="XAG104" s="37"/>
      <c r="XAH104" s="37"/>
      <c r="XAI104" s="37"/>
      <c r="XAJ104" s="37"/>
      <c r="XAK104" s="37"/>
      <c r="XAL104" s="37"/>
      <c r="XAM104" s="37"/>
      <c r="XAN104" s="37"/>
      <c r="XAO104" s="37"/>
      <c r="XAP104" s="37"/>
      <c r="XAQ104" s="37"/>
      <c r="XAR104" s="37"/>
      <c r="XAS104" s="37"/>
      <c r="XAT104" s="37"/>
      <c r="XAU104" s="37"/>
      <c r="XAV104" s="37"/>
      <c r="XAW104" s="37"/>
      <c r="XAX104" s="37"/>
      <c r="XAY104" s="37"/>
      <c r="XAZ104" s="37"/>
      <c r="XBA104" s="37"/>
      <c r="XBB104" s="37"/>
      <c r="XBC104" s="37"/>
      <c r="XBD104" s="37"/>
      <c r="XBE104" s="37"/>
      <c r="XBF104" s="37"/>
      <c r="XBG104" s="37"/>
      <c r="XBH104" s="37"/>
      <c r="XBI104" s="37"/>
      <c r="XBJ104" s="37"/>
      <c r="XBK104" s="37"/>
      <c r="XBL104" s="37"/>
      <c r="XBM104" s="37"/>
      <c r="XBN104" s="37"/>
      <c r="XBO104" s="37"/>
      <c r="XBP104" s="37"/>
      <c r="XBQ104" s="37"/>
      <c r="XBR104" s="37"/>
      <c r="XBS104" s="37"/>
      <c r="XBT104" s="37"/>
      <c r="XBU104" s="37"/>
      <c r="XBV104" s="37"/>
      <c r="XBW104" s="37"/>
      <c r="XBX104" s="37"/>
      <c r="XBY104" s="37"/>
      <c r="XBZ104" s="37"/>
      <c r="XCA104" s="37"/>
      <c r="XCB104" s="37"/>
      <c r="XCC104" s="37"/>
      <c r="XCD104" s="37"/>
      <c r="XCE104" s="37"/>
      <c r="XCF104" s="37"/>
      <c r="XCG104" s="37"/>
      <c r="XCH104" s="37"/>
      <c r="XCI104" s="37"/>
      <c r="XCJ104" s="37"/>
      <c r="XCK104" s="37"/>
      <c r="XCL104" s="37"/>
      <c r="XCM104" s="37"/>
      <c r="XCN104" s="37"/>
      <c r="XCO104" s="37"/>
      <c r="XCP104" s="37"/>
      <c r="XCQ104" s="37"/>
      <c r="XCR104" s="37"/>
      <c r="XCS104" s="37"/>
      <c r="XCT104" s="37"/>
      <c r="XCU104" s="37"/>
      <c r="XCV104" s="37"/>
      <c r="XCW104" s="37"/>
      <c r="XCX104" s="37"/>
      <c r="XCY104" s="37"/>
      <c r="XCZ104" s="37"/>
      <c r="XDA104" s="37"/>
      <c r="XDB104" s="37"/>
      <c r="XDC104" s="37"/>
      <c r="XDD104" s="37"/>
      <c r="XDE104" s="37"/>
      <c r="XDF104" s="37"/>
      <c r="XDG104" s="37"/>
      <c r="XDH104" s="37"/>
      <c r="XDI104" s="37"/>
      <c r="XDJ104" s="37"/>
      <c r="XDK104" s="37"/>
      <c r="XDL104" s="37"/>
      <c r="XDM104" s="37"/>
      <c r="XDN104" s="37"/>
      <c r="XDO104" s="37"/>
      <c r="XDP104" s="37"/>
      <c r="XDQ104" s="37"/>
      <c r="XDR104" s="37"/>
      <c r="XDS104" s="37"/>
      <c r="XDT104" s="37"/>
      <c r="XDU104" s="37"/>
      <c r="XDV104" s="37"/>
      <c r="XDW104" s="37"/>
      <c r="XDX104" s="37"/>
      <c r="XDY104" s="37"/>
      <c r="XDZ104" s="37"/>
      <c r="XEA104" s="37"/>
      <c r="XEB104" s="37"/>
      <c r="XEC104" s="37"/>
      <c r="XED104" s="37"/>
      <c r="XEE104" s="37"/>
      <c r="XEF104" s="37"/>
      <c r="XEG104" s="37"/>
      <c r="XEH104" s="37"/>
      <c r="XEI104" s="37"/>
      <c r="XEJ104" s="37"/>
      <c r="XEK104" s="37"/>
      <c r="XEL104" s="37"/>
      <c r="XEM104" s="37"/>
      <c r="XEN104" s="37"/>
      <c r="XEO104" s="37"/>
      <c r="XEP104" s="37"/>
      <c r="XEQ104" s="37"/>
      <c r="XER104" s="37"/>
      <c r="XES104" s="37"/>
      <c r="XET104" s="37"/>
      <c r="XEU104" s="37"/>
      <c r="XEV104" s="37"/>
      <c r="XEW104" s="37"/>
      <c r="XEX104" s="37"/>
      <c r="XEY104" s="37"/>
      <c r="XEZ104" s="37"/>
      <c r="XFA104" s="37"/>
      <c r="XFB104" s="37"/>
      <c r="XFC104" s="37"/>
      <c r="XFD104" s="37"/>
    </row>
    <row r="105" spans="1:151 16227:16384" s="12" customFormat="1" ht="20.25" customHeight="1" x14ac:dyDescent="0.25">
      <c r="A105" s="93"/>
      <c r="B105" s="94"/>
      <c r="C105" s="77">
        <v>7</v>
      </c>
      <c r="D105" s="78"/>
      <c r="E105" s="56" t="s">
        <v>225</v>
      </c>
      <c r="F105" s="77">
        <f t="shared" si="5"/>
        <v>322.70472000000001</v>
      </c>
      <c r="G105" s="78"/>
      <c r="H105" s="56">
        <v>0</v>
      </c>
      <c r="I105" s="20">
        <f t="shared" si="3"/>
        <v>484.05708000000004</v>
      </c>
      <c r="J105" s="37"/>
      <c r="K105" s="37"/>
      <c r="L105" s="37"/>
      <c r="M105" s="37"/>
      <c r="N105" s="37"/>
      <c r="O105" s="37"/>
      <c r="P105" s="37"/>
      <c r="Q105" s="37"/>
      <c r="R105" s="37"/>
      <c r="S105" s="37"/>
      <c r="T105" s="37"/>
      <c r="U105" s="43" t="str">
        <f t="shared" ca="1" si="4"/>
        <v>1607,..,2607</v>
      </c>
      <c r="V105" s="43">
        <f t="shared" ca="1" si="6"/>
        <v>1607</v>
      </c>
      <c r="W105" s="43">
        <f t="shared" ca="1" si="7"/>
        <v>2607</v>
      </c>
      <c r="X105" s="37"/>
      <c r="Y105" s="37"/>
      <c r="Z105" s="37"/>
      <c r="AA105" s="37"/>
      <c r="AB105" s="37"/>
      <c r="AC105" s="37"/>
      <c r="AD105" s="37"/>
      <c r="AE105" s="37"/>
      <c r="AF105" s="37"/>
      <c r="AG105" s="37"/>
      <c r="AH105" s="37"/>
      <c r="AI105" s="37"/>
      <c r="AJ105" s="37"/>
      <c r="AK105" s="37"/>
      <c r="AL105" s="37"/>
      <c r="AM105" s="37"/>
      <c r="AN105" s="37"/>
      <c r="AO105" s="37"/>
      <c r="AP105" s="37"/>
      <c r="AQ105" s="37"/>
      <c r="AR105" s="37"/>
      <c r="AS105" s="37"/>
      <c r="AT105" s="37"/>
      <c r="AU105" s="37"/>
      <c r="AV105" s="37"/>
      <c r="AW105" s="37"/>
      <c r="AX105" s="37"/>
      <c r="AY105" s="37"/>
      <c r="AZ105" s="37"/>
      <c r="BA105" s="37"/>
      <c r="BB105" s="37"/>
      <c r="BC105" s="37"/>
      <c r="BD105" s="37"/>
      <c r="BE105" s="37"/>
      <c r="BF105" s="37"/>
      <c r="BG105" s="37"/>
      <c r="BH105" s="37"/>
      <c r="BI105" s="37"/>
      <c r="BJ105" s="37"/>
      <c r="BK105" s="37"/>
      <c r="BL105" s="37"/>
      <c r="BM105" s="37"/>
      <c r="BN105" s="37"/>
      <c r="BO105" s="37"/>
      <c r="BP105" s="37"/>
      <c r="BQ105" s="37"/>
      <c r="BR105" s="37"/>
      <c r="BS105" s="37"/>
      <c r="BT105" s="37"/>
      <c r="BU105" s="37"/>
      <c r="BV105" s="37"/>
      <c r="BW105" s="37"/>
      <c r="BX105" s="37"/>
      <c r="BY105" s="37"/>
      <c r="BZ105" s="37"/>
      <c r="CA105" s="37"/>
      <c r="CB105" s="37"/>
      <c r="CC105" s="37"/>
      <c r="CD105" s="37"/>
      <c r="CE105" s="37"/>
      <c r="CF105" s="37"/>
      <c r="CG105" s="37"/>
      <c r="CH105" s="37"/>
      <c r="CI105" s="37"/>
      <c r="CJ105" s="37"/>
      <c r="CK105" s="37"/>
      <c r="CL105" s="37"/>
      <c r="CM105" s="37"/>
      <c r="CN105" s="37"/>
      <c r="CO105" s="37"/>
      <c r="CP105" s="37"/>
      <c r="CQ105" s="37"/>
      <c r="CR105" s="37"/>
      <c r="CS105" s="37"/>
      <c r="CT105" s="37"/>
      <c r="CU105" s="37"/>
      <c r="CV105" s="37"/>
      <c r="CW105" s="37"/>
      <c r="CX105" s="37"/>
      <c r="CY105" s="37"/>
      <c r="CZ105" s="37"/>
      <c r="DA105" s="37"/>
      <c r="DB105" s="37"/>
      <c r="DC105" s="37"/>
      <c r="DD105" s="37"/>
      <c r="DE105" s="37"/>
      <c r="DF105" s="37"/>
      <c r="DG105" s="37"/>
      <c r="DH105" s="37"/>
      <c r="DI105" s="37"/>
      <c r="DJ105" s="37"/>
      <c r="DK105" s="37"/>
      <c r="DL105" s="37"/>
      <c r="DM105" s="37"/>
      <c r="DN105" s="37"/>
      <c r="DO105" s="37"/>
      <c r="DP105" s="37"/>
      <c r="DQ105" s="37"/>
      <c r="DR105" s="37"/>
      <c r="DS105" s="37"/>
      <c r="DT105" s="37"/>
      <c r="DU105" s="37"/>
      <c r="DV105" s="37"/>
      <c r="DW105" s="37"/>
      <c r="DX105" s="37"/>
      <c r="DY105" s="37"/>
      <c r="DZ105" s="37"/>
      <c r="EA105" s="37"/>
      <c r="EB105" s="37"/>
      <c r="EC105" s="37"/>
      <c r="ED105" s="37"/>
      <c r="EE105" s="37"/>
      <c r="EF105" s="37"/>
      <c r="EG105" s="37"/>
      <c r="EH105" s="37"/>
      <c r="EI105" s="37"/>
      <c r="EJ105" s="37"/>
      <c r="EK105" s="37"/>
      <c r="EL105" s="37"/>
      <c r="EM105" s="37"/>
      <c r="EN105" s="37"/>
      <c r="EO105" s="37"/>
      <c r="EP105" s="37"/>
      <c r="EQ105" s="37"/>
      <c r="ER105" s="37"/>
      <c r="ES105" s="37"/>
      <c r="ET105" s="37"/>
      <c r="EU105" s="37"/>
      <c r="WZC105" s="37"/>
      <c r="WZD105" s="37"/>
      <c r="WZE105" s="37"/>
      <c r="WZF105" s="37"/>
      <c r="WZG105" s="37"/>
      <c r="WZH105" s="37"/>
      <c r="WZI105" s="37"/>
      <c r="WZJ105" s="37"/>
      <c r="WZK105" s="37"/>
      <c r="WZL105" s="37"/>
      <c r="WZM105" s="37"/>
      <c r="WZN105" s="37"/>
      <c r="WZO105" s="37"/>
      <c r="WZP105" s="37"/>
      <c r="WZQ105" s="37"/>
      <c r="WZR105" s="37"/>
      <c r="WZS105" s="37"/>
      <c r="WZT105" s="37"/>
      <c r="WZU105" s="37"/>
      <c r="WZV105" s="37"/>
      <c r="WZW105" s="37"/>
      <c r="WZX105" s="37"/>
      <c r="WZY105" s="37"/>
      <c r="WZZ105" s="37"/>
      <c r="XAA105" s="37"/>
      <c r="XAB105" s="37"/>
      <c r="XAC105" s="37"/>
      <c r="XAD105" s="37"/>
      <c r="XAE105" s="37"/>
      <c r="XAF105" s="37"/>
      <c r="XAG105" s="37"/>
      <c r="XAH105" s="37"/>
      <c r="XAI105" s="37"/>
      <c r="XAJ105" s="37"/>
      <c r="XAK105" s="37"/>
      <c r="XAL105" s="37"/>
      <c r="XAM105" s="37"/>
      <c r="XAN105" s="37"/>
      <c r="XAO105" s="37"/>
      <c r="XAP105" s="37"/>
      <c r="XAQ105" s="37"/>
      <c r="XAR105" s="37"/>
      <c r="XAS105" s="37"/>
      <c r="XAT105" s="37"/>
      <c r="XAU105" s="37"/>
      <c r="XAV105" s="37"/>
      <c r="XAW105" s="37"/>
      <c r="XAX105" s="37"/>
      <c r="XAY105" s="37"/>
      <c r="XAZ105" s="37"/>
      <c r="XBA105" s="37"/>
      <c r="XBB105" s="37"/>
      <c r="XBC105" s="37"/>
      <c r="XBD105" s="37"/>
      <c r="XBE105" s="37"/>
      <c r="XBF105" s="37"/>
      <c r="XBG105" s="37"/>
      <c r="XBH105" s="37"/>
      <c r="XBI105" s="37"/>
      <c r="XBJ105" s="37"/>
      <c r="XBK105" s="37"/>
      <c r="XBL105" s="37"/>
      <c r="XBM105" s="37"/>
      <c r="XBN105" s="37"/>
      <c r="XBO105" s="37"/>
      <c r="XBP105" s="37"/>
      <c r="XBQ105" s="37"/>
      <c r="XBR105" s="37"/>
      <c r="XBS105" s="37"/>
      <c r="XBT105" s="37"/>
      <c r="XBU105" s="37"/>
      <c r="XBV105" s="37"/>
      <c r="XBW105" s="37"/>
      <c r="XBX105" s="37"/>
      <c r="XBY105" s="37"/>
      <c r="XBZ105" s="37"/>
      <c r="XCA105" s="37"/>
      <c r="XCB105" s="37"/>
      <c r="XCC105" s="37"/>
      <c r="XCD105" s="37"/>
      <c r="XCE105" s="37"/>
      <c r="XCF105" s="37"/>
      <c r="XCG105" s="37"/>
      <c r="XCH105" s="37"/>
      <c r="XCI105" s="37"/>
      <c r="XCJ105" s="37"/>
      <c r="XCK105" s="37"/>
      <c r="XCL105" s="37"/>
      <c r="XCM105" s="37"/>
      <c r="XCN105" s="37"/>
      <c r="XCO105" s="37"/>
      <c r="XCP105" s="37"/>
      <c r="XCQ105" s="37"/>
      <c r="XCR105" s="37"/>
      <c r="XCS105" s="37"/>
      <c r="XCT105" s="37"/>
      <c r="XCU105" s="37"/>
      <c r="XCV105" s="37"/>
      <c r="XCW105" s="37"/>
      <c r="XCX105" s="37"/>
      <c r="XCY105" s="37"/>
      <c r="XCZ105" s="37"/>
      <c r="XDA105" s="37"/>
      <c r="XDB105" s="37"/>
      <c r="XDC105" s="37"/>
      <c r="XDD105" s="37"/>
      <c r="XDE105" s="37"/>
      <c r="XDF105" s="37"/>
      <c r="XDG105" s="37"/>
      <c r="XDH105" s="37"/>
      <c r="XDI105" s="37"/>
      <c r="XDJ105" s="37"/>
      <c r="XDK105" s="37"/>
      <c r="XDL105" s="37"/>
      <c r="XDM105" s="37"/>
      <c r="XDN105" s="37"/>
      <c r="XDO105" s="37"/>
      <c r="XDP105" s="37"/>
      <c r="XDQ105" s="37"/>
      <c r="XDR105" s="37"/>
      <c r="XDS105" s="37"/>
      <c r="XDT105" s="37"/>
      <c r="XDU105" s="37"/>
      <c r="XDV105" s="37"/>
      <c r="XDW105" s="37"/>
      <c r="XDX105" s="37"/>
      <c r="XDY105" s="37"/>
      <c r="XDZ105" s="37"/>
      <c r="XEA105" s="37"/>
      <c r="XEB105" s="37"/>
      <c r="XEC105" s="37"/>
      <c r="XED105" s="37"/>
      <c r="XEE105" s="37"/>
      <c r="XEF105" s="37"/>
      <c r="XEG105" s="37"/>
      <c r="XEH105" s="37"/>
      <c r="XEI105" s="37"/>
      <c r="XEJ105" s="37"/>
      <c r="XEK105" s="37"/>
      <c r="XEL105" s="37"/>
      <c r="XEM105" s="37"/>
      <c r="XEN105" s="37"/>
      <c r="XEO105" s="37"/>
      <c r="XEP105" s="37"/>
      <c r="XEQ105" s="37"/>
      <c r="XER105" s="37"/>
      <c r="XES105" s="37"/>
      <c r="XET105" s="37"/>
      <c r="XEU105" s="37"/>
      <c r="XEV105" s="37"/>
      <c r="XEW105" s="37"/>
      <c r="XEX105" s="37"/>
      <c r="XEY105" s="37"/>
      <c r="XEZ105" s="37"/>
      <c r="XFA105" s="37"/>
      <c r="XFB105" s="37"/>
      <c r="XFC105" s="37"/>
      <c r="XFD105" s="37"/>
    </row>
    <row r="106" spans="1:151 16227:16384" s="12" customFormat="1" ht="20.25" customHeight="1" x14ac:dyDescent="0.25">
      <c r="A106" s="93"/>
      <c r="B106" s="94"/>
      <c r="C106" s="77">
        <v>8</v>
      </c>
      <c r="D106" s="78"/>
      <c r="E106" s="56" t="s">
        <v>225</v>
      </c>
      <c r="F106" s="77">
        <f t="shared" si="5"/>
        <v>322.70472000000001</v>
      </c>
      <c r="G106" s="78"/>
      <c r="H106" s="56">
        <v>0</v>
      </c>
      <c r="I106" s="20">
        <f t="shared" si="3"/>
        <v>484.05708000000004</v>
      </c>
      <c r="J106" s="37"/>
      <c r="K106" s="37"/>
      <c r="L106" s="37"/>
      <c r="M106" s="37"/>
      <c r="N106" s="37"/>
      <c r="O106" s="37"/>
      <c r="P106" s="37"/>
      <c r="Q106" s="37"/>
      <c r="R106" s="37"/>
      <c r="S106" s="37"/>
      <c r="T106" s="37"/>
      <c r="U106" s="43" t="str">
        <f t="shared" ca="1" si="4"/>
        <v>1608,..,2608</v>
      </c>
      <c r="V106" s="43">
        <f t="shared" ca="1" si="6"/>
        <v>1608</v>
      </c>
      <c r="W106" s="43">
        <f t="shared" ca="1" si="7"/>
        <v>2608</v>
      </c>
      <c r="X106" s="37"/>
      <c r="Y106" s="37"/>
      <c r="Z106" s="37"/>
      <c r="AA106" s="37"/>
      <c r="AB106" s="37"/>
      <c r="AC106" s="37"/>
      <c r="AD106" s="37"/>
      <c r="AE106" s="37"/>
      <c r="AF106" s="37"/>
      <c r="AG106" s="37"/>
      <c r="AH106" s="37"/>
      <c r="AI106" s="37"/>
      <c r="AJ106" s="37"/>
      <c r="AK106" s="37"/>
      <c r="AL106" s="37"/>
      <c r="AM106" s="37"/>
      <c r="AN106" s="37"/>
      <c r="AO106" s="37"/>
      <c r="AP106" s="37"/>
      <c r="AQ106" s="37"/>
      <c r="AR106" s="37"/>
      <c r="AS106" s="37"/>
      <c r="AT106" s="37"/>
      <c r="AU106" s="37"/>
      <c r="AV106" s="37"/>
      <c r="AW106" s="37"/>
      <c r="AX106" s="37"/>
      <c r="AY106" s="37"/>
      <c r="AZ106" s="37"/>
      <c r="BA106" s="37"/>
      <c r="BB106" s="37"/>
      <c r="BC106" s="37"/>
      <c r="BD106" s="37"/>
      <c r="BE106" s="37"/>
      <c r="BF106" s="37"/>
      <c r="BG106" s="37"/>
      <c r="BH106" s="37"/>
      <c r="BI106" s="37"/>
      <c r="BJ106" s="37"/>
      <c r="BK106" s="37"/>
      <c r="BL106" s="37"/>
      <c r="BM106" s="37"/>
      <c r="BN106" s="37"/>
      <c r="BO106" s="37"/>
      <c r="BP106" s="37"/>
      <c r="BQ106" s="37"/>
      <c r="BR106" s="37"/>
      <c r="BS106" s="37"/>
      <c r="BT106" s="37"/>
      <c r="BU106" s="37"/>
      <c r="BV106" s="37"/>
      <c r="BW106" s="37"/>
      <c r="BX106" s="37"/>
      <c r="BY106" s="37"/>
      <c r="BZ106" s="37"/>
      <c r="CA106" s="37"/>
      <c r="CB106" s="37"/>
      <c r="CC106" s="37"/>
      <c r="CD106" s="37"/>
      <c r="CE106" s="37"/>
      <c r="CF106" s="37"/>
      <c r="CG106" s="37"/>
      <c r="CH106" s="37"/>
      <c r="CI106" s="37"/>
      <c r="CJ106" s="37"/>
      <c r="CK106" s="37"/>
      <c r="CL106" s="37"/>
      <c r="CM106" s="37"/>
      <c r="CN106" s="37"/>
      <c r="CO106" s="37"/>
      <c r="CP106" s="37"/>
      <c r="CQ106" s="37"/>
      <c r="CR106" s="37"/>
      <c r="CS106" s="37"/>
      <c r="CT106" s="37"/>
      <c r="CU106" s="37"/>
      <c r="CV106" s="37"/>
      <c r="CW106" s="37"/>
      <c r="CX106" s="37"/>
      <c r="CY106" s="37"/>
      <c r="CZ106" s="37"/>
      <c r="DA106" s="37"/>
      <c r="DB106" s="37"/>
      <c r="DC106" s="37"/>
      <c r="DD106" s="37"/>
      <c r="DE106" s="37"/>
      <c r="DF106" s="37"/>
      <c r="DG106" s="37"/>
      <c r="DH106" s="37"/>
      <c r="DI106" s="37"/>
      <c r="DJ106" s="37"/>
      <c r="DK106" s="37"/>
      <c r="DL106" s="37"/>
      <c r="DM106" s="37"/>
      <c r="DN106" s="37"/>
      <c r="DO106" s="37"/>
      <c r="DP106" s="37"/>
      <c r="DQ106" s="37"/>
      <c r="DR106" s="37"/>
      <c r="DS106" s="37"/>
      <c r="DT106" s="37"/>
      <c r="DU106" s="37"/>
      <c r="DV106" s="37"/>
      <c r="DW106" s="37"/>
      <c r="DX106" s="37"/>
      <c r="DY106" s="37"/>
      <c r="DZ106" s="37"/>
      <c r="EA106" s="37"/>
      <c r="EB106" s="37"/>
      <c r="EC106" s="37"/>
      <c r="ED106" s="37"/>
      <c r="EE106" s="37"/>
      <c r="EF106" s="37"/>
      <c r="EG106" s="37"/>
      <c r="EH106" s="37"/>
      <c r="EI106" s="37"/>
      <c r="EJ106" s="37"/>
      <c r="EK106" s="37"/>
      <c r="EL106" s="37"/>
      <c r="EM106" s="37"/>
      <c r="EN106" s="37"/>
      <c r="EO106" s="37"/>
      <c r="EP106" s="37"/>
      <c r="EQ106" s="37"/>
      <c r="ER106" s="37"/>
      <c r="ES106" s="37"/>
      <c r="ET106" s="37"/>
      <c r="EU106" s="37"/>
      <c r="WZC106" s="37"/>
      <c r="WZD106" s="37"/>
      <c r="WZE106" s="37"/>
      <c r="WZF106" s="37"/>
      <c r="WZG106" s="37"/>
      <c r="WZH106" s="37"/>
      <c r="WZI106" s="37"/>
      <c r="WZJ106" s="37"/>
      <c r="WZK106" s="37"/>
      <c r="WZL106" s="37"/>
      <c r="WZM106" s="37"/>
      <c r="WZN106" s="37"/>
      <c r="WZO106" s="37"/>
      <c r="WZP106" s="37"/>
      <c r="WZQ106" s="37"/>
      <c r="WZR106" s="37"/>
      <c r="WZS106" s="37"/>
      <c r="WZT106" s="37"/>
      <c r="WZU106" s="37"/>
      <c r="WZV106" s="37"/>
      <c r="WZW106" s="37"/>
      <c r="WZX106" s="37"/>
      <c r="WZY106" s="37"/>
      <c r="WZZ106" s="37"/>
      <c r="XAA106" s="37"/>
      <c r="XAB106" s="37"/>
      <c r="XAC106" s="37"/>
      <c r="XAD106" s="37"/>
      <c r="XAE106" s="37"/>
      <c r="XAF106" s="37"/>
      <c r="XAG106" s="37"/>
      <c r="XAH106" s="37"/>
      <c r="XAI106" s="37"/>
      <c r="XAJ106" s="37"/>
      <c r="XAK106" s="37"/>
      <c r="XAL106" s="37"/>
      <c r="XAM106" s="37"/>
      <c r="XAN106" s="37"/>
      <c r="XAO106" s="37"/>
      <c r="XAP106" s="37"/>
      <c r="XAQ106" s="37"/>
      <c r="XAR106" s="37"/>
      <c r="XAS106" s="37"/>
      <c r="XAT106" s="37"/>
      <c r="XAU106" s="37"/>
      <c r="XAV106" s="37"/>
      <c r="XAW106" s="37"/>
      <c r="XAX106" s="37"/>
      <c r="XAY106" s="37"/>
      <c r="XAZ106" s="37"/>
      <c r="XBA106" s="37"/>
      <c r="XBB106" s="37"/>
      <c r="XBC106" s="37"/>
      <c r="XBD106" s="37"/>
      <c r="XBE106" s="37"/>
      <c r="XBF106" s="37"/>
      <c r="XBG106" s="37"/>
      <c r="XBH106" s="37"/>
      <c r="XBI106" s="37"/>
      <c r="XBJ106" s="37"/>
      <c r="XBK106" s="37"/>
      <c r="XBL106" s="37"/>
      <c r="XBM106" s="37"/>
      <c r="XBN106" s="37"/>
      <c r="XBO106" s="37"/>
      <c r="XBP106" s="37"/>
      <c r="XBQ106" s="37"/>
      <c r="XBR106" s="37"/>
      <c r="XBS106" s="37"/>
      <c r="XBT106" s="37"/>
      <c r="XBU106" s="37"/>
      <c r="XBV106" s="37"/>
      <c r="XBW106" s="37"/>
      <c r="XBX106" s="37"/>
      <c r="XBY106" s="37"/>
      <c r="XBZ106" s="37"/>
      <c r="XCA106" s="37"/>
      <c r="XCB106" s="37"/>
      <c r="XCC106" s="37"/>
      <c r="XCD106" s="37"/>
      <c r="XCE106" s="37"/>
      <c r="XCF106" s="37"/>
      <c r="XCG106" s="37"/>
      <c r="XCH106" s="37"/>
      <c r="XCI106" s="37"/>
      <c r="XCJ106" s="37"/>
      <c r="XCK106" s="37"/>
      <c r="XCL106" s="37"/>
      <c r="XCM106" s="37"/>
      <c r="XCN106" s="37"/>
      <c r="XCO106" s="37"/>
      <c r="XCP106" s="37"/>
      <c r="XCQ106" s="37"/>
      <c r="XCR106" s="37"/>
      <c r="XCS106" s="37"/>
      <c r="XCT106" s="37"/>
      <c r="XCU106" s="37"/>
      <c r="XCV106" s="37"/>
      <c r="XCW106" s="37"/>
      <c r="XCX106" s="37"/>
      <c r="XCY106" s="37"/>
      <c r="XCZ106" s="37"/>
      <c r="XDA106" s="37"/>
      <c r="XDB106" s="37"/>
      <c r="XDC106" s="37"/>
      <c r="XDD106" s="37"/>
      <c r="XDE106" s="37"/>
      <c r="XDF106" s="37"/>
      <c r="XDG106" s="37"/>
      <c r="XDH106" s="37"/>
      <c r="XDI106" s="37"/>
      <c r="XDJ106" s="37"/>
      <c r="XDK106" s="37"/>
      <c r="XDL106" s="37"/>
      <c r="XDM106" s="37"/>
      <c r="XDN106" s="37"/>
      <c r="XDO106" s="37"/>
      <c r="XDP106" s="37"/>
      <c r="XDQ106" s="37"/>
      <c r="XDR106" s="37"/>
      <c r="XDS106" s="37"/>
      <c r="XDT106" s="37"/>
      <c r="XDU106" s="37"/>
      <c r="XDV106" s="37"/>
      <c r="XDW106" s="37"/>
      <c r="XDX106" s="37"/>
      <c r="XDY106" s="37"/>
      <c r="XDZ106" s="37"/>
      <c r="XEA106" s="37"/>
      <c r="XEB106" s="37"/>
      <c r="XEC106" s="37"/>
      <c r="XED106" s="37"/>
      <c r="XEE106" s="37"/>
      <c r="XEF106" s="37"/>
      <c r="XEG106" s="37"/>
      <c r="XEH106" s="37"/>
      <c r="XEI106" s="37"/>
      <c r="XEJ106" s="37"/>
      <c r="XEK106" s="37"/>
      <c r="XEL106" s="37"/>
      <c r="XEM106" s="37"/>
      <c r="XEN106" s="37"/>
      <c r="XEO106" s="37"/>
      <c r="XEP106" s="37"/>
      <c r="XEQ106" s="37"/>
      <c r="XER106" s="37"/>
      <c r="XES106" s="37"/>
      <c r="XET106" s="37"/>
      <c r="XEU106" s="37"/>
      <c r="XEV106" s="37"/>
      <c r="XEW106" s="37"/>
      <c r="XEX106" s="37"/>
      <c r="XEY106" s="37"/>
      <c r="XEZ106" s="37"/>
      <c r="XFA106" s="37"/>
      <c r="XFB106" s="37"/>
      <c r="XFC106" s="37"/>
      <c r="XFD106" s="37"/>
    </row>
    <row r="107" spans="1:151 16227:16384" s="12" customFormat="1" ht="20.25" customHeight="1" x14ac:dyDescent="0.25">
      <c r="A107" s="93"/>
      <c r="B107" s="94"/>
      <c r="C107" s="77">
        <v>9</v>
      </c>
      <c r="D107" s="78"/>
      <c r="E107" s="56" t="s">
        <v>225</v>
      </c>
      <c r="F107" s="77">
        <f t="shared" si="5"/>
        <v>322.70472000000001</v>
      </c>
      <c r="G107" s="78"/>
      <c r="H107" s="56">
        <v>0</v>
      </c>
      <c r="I107" s="20">
        <f t="shared" si="3"/>
        <v>484.05708000000004</v>
      </c>
      <c r="J107" s="1"/>
      <c r="K107" s="1"/>
      <c r="L107" s="1"/>
      <c r="M107" s="1"/>
      <c r="N107" s="1"/>
      <c r="O107" s="1"/>
      <c r="P107" s="1"/>
      <c r="Q107" s="1"/>
      <c r="R107" s="1"/>
      <c r="S107" s="1"/>
      <c r="T107" s="1"/>
      <c r="U107" s="43" t="str">
        <f t="shared" ca="1" si="4"/>
        <v>1609,..,2609</v>
      </c>
      <c r="V107" s="43">
        <f t="shared" ca="1" si="6"/>
        <v>1609</v>
      </c>
      <c r="W107" s="43">
        <f t="shared" ca="1" si="7"/>
        <v>2609</v>
      </c>
      <c r="X107" s="1"/>
      <c r="Y107" s="1"/>
      <c r="Z107" s="1"/>
      <c r="AA107" s="1"/>
      <c r="AB107" s="37"/>
      <c r="AC107" s="37"/>
      <c r="AD107" s="37"/>
      <c r="AE107" s="37"/>
      <c r="AF107" s="37"/>
      <c r="AG107" s="37"/>
      <c r="AH107" s="37"/>
      <c r="AI107" s="37"/>
      <c r="AJ107" s="37"/>
      <c r="AK107" s="37"/>
      <c r="AL107" s="37"/>
      <c r="AM107" s="37"/>
      <c r="AN107" s="37"/>
      <c r="AO107" s="37"/>
      <c r="AP107" s="37"/>
      <c r="AQ107" s="37"/>
      <c r="AR107" s="37"/>
      <c r="AS107" s="37"/>
      <c r="AT107" s="37"/>
      <c r="AU107" s="37"/>
      <c r="AV107" s="37"/>
      <c r="AW107" s="37"/>
      <c r="AX107" s="37"/>
      <c r="AY107" s="37"/>
      <c r="AZ107" s="37"/>
      <c r="BA107" s="37"/>
      <c r="BB107" s="37"/>
      <c r="BC107" s="37"/>
      <c r="BD107" s="37"/>
      <c r="BE107" s="37"/>
      <c r="BF107" s="37"/>
      <c r="BG107" s="37"/>
      <c r="BH107" s="37"/>
      <c r="BI107" s="37"/>
      <c r="BJ107" s="37"/>
      <c r="BK107" s="37"/>
      <c r="BL107" s="37"/>
      <c r="BM107" s="37"/>
      <c r="BN107" s="37"/>
      <c r="BO107" s="37"/>
      <c r="BP107" s="37"/>
      <c r="BQ107" s="37"/>
      <c r="BR107" s="37"/>
      <c r="BS107" s="37"/>
      <c r="BT107" s="37"/>
      <c r="BU107" s="37"/>
      <c r="BV107" s="37"/>
      <c r="BW107" s="37"/>
      <c r="BX107" s="37"/>
      <c r="BY107" s="37"/>
      <c r="BZ107" s="37"/>
      <c r="CA107" s="37"/>
      <c r="CB107" s="37"/>
      <c r="CC107" s="37"/>
      <c r="CD107" s="37"/>
      <c r="CE107" s="37"/>
      <c r="CF107" s="37"/>
      <c r="CG107" s="37"/>
      <c r="CH107" s="37"/>
      <c r="CI107" s="37"/>
      <c r="CJ107" s="37"/>
      <c r="CK107" s="37"/>
      <c r="CL107" s="37"/>
      <c r="CM107" s="37"/>
      <c r="CN107" s="37"/>
      <c r="CO107" s="37"/>
      <c r="CP107" s="37"/>
      <c r="CQ107" s="37"/>
      <c r="CR107" s="37"/>
      <c r="CS107" s="37"/>
      <c r="CT107" s="37"/>
      <c r="CU107" s="37"/>
      <c r="CV107" s="37"/>
      <c r="CW107" s="37"/>
      <c r="CX107" s="37"/>
      <c r="CY107" s="37"/>
      <c r="CZ107" s="37"/>
      <c r="DA107" s="37"/>
      <c r="DB107" s="37"/>
      <c r="DC107" s="37"/>
      <c r="DD107" s="37"/>
      <c r="DE107" s="37"/>
      <c r="DF107" s="37"/>
      <c r="DG107" s="37"/>
      <c r="DH107" s="37"/>
      <c r="DI107" s="37"/>
      <c r="DJ107" s="37"/>
      <c r="DK107" s="37"/>
      <c r="DL107" s="37"/>
      <c r="DM107" s="37"/>
      <c r="DN107" s="37"/>
      <c r="DO107" s="37"/>
      <c r="DP107" s="37"/>
      <c r="DQ107" s="37"/>
      <c r="DR107" s="37"/>
      <c r="DS107" s="37"/>
      <c r="DT107" s="37"/>
      <c r="DU107" s="37"/>
      <c r="DV107" s="37"/>
      <c r="DW107" s="37"/>
      <c r="DX107" s="37"/>
      <c r="DY107" s="37"/>
      <c r="DZ107" s="37"/>
      <c r="EA107" s="37"/>
      <c r="EB107" s="37"/>
      <c r="EC107" s="37"/>
      <c r="ED107" s="37"/>
      <c r="EE107" s="37"/>
      <c r="EF107" s="37"/>
      <c r="EG107" s="37"/>
      <c r="EH107" s="37"/>
      <c r="EI107" s="37"/>
      <c r="EJ107" s="37"/>
      <c r="EK107" s="37"/>
      <c r="EL107" s="37"/>
      <c r="EM107" s="37"/>
      <c r="EN107" s="37"/>
      <c r="EO107" s="37"/>
      <c r="EP107" s="37"/>
      <c r="EQ107" s="37"/>
      <c r="ER107" s="37"/>
      <c r="ES107" s="37"/>
      <c r="ET107" s="37"/>
      <c r="EU107" s="37"/>
      <c r="WZC107" s="37"/>
      <c r="WZD107" s="37"/>
      <c r="WZE107" s="37"/>
      <c r="WZF107" s="37"/>
      <c r="WZG107" s="37"/>
      <c r="WZH107" s="37"/>
      <c r="WZI107" s="37"/>
      <c r="WZJ107" s="37"/>
      <c r="WZK107" s="37"/>
      <c r="WZL107" s="37"/>
      <c r="WZM107" s="37"/>
      <c r="WZN107" s="37"/>
      <c r="WZO107" s="37"/>
      <c r="WZP107" s="37"/>
      <c r="WZQ107" s="37"/>
      <c r="WZR107" s="37"/>
      <c r="WZS107" s="37"/>
      <c r="WZT107" s="37"/>
      <c r="WZU107" s="37"/>
      <c r="WZV107" s="37"/>
      <c r="WZW107" s="37"/>
      <c r="WZX107" s="37"/>
      <c r="WZY107" s="37"/>
      <c r="WZZ107" s="37"/>
      <c r="XAA107" s="37"/>
      <c r="XAB107" s="37"/>
      <c r="XAC107" s="37"/>
      <c r="XAD107" s="37"/>
      <c r="XAE107" s="37"/>
      <c r="XAF107" s="37"/>
      <c r="XAG107" s="37"/>
      <c r="XAH107" s="37"/>
      <c r="XAI107" s="37"/>
      <c r="XAJ107" s="37"/>
      <c r="XAK107" s="37"/>
      <c r="XAL107" s="37"/>
      <c r="XAM107" s="37"/>
      <c r="XAN107" s="37"/>
      <c r="XAO107" s="37"/>
      <c r="XAP107" s="37"/>
      <c r="XAQ107" s="37"/>
      <c r="XAR107" s="37"/>
      <c r="XAS107" s="37"/>
      <c r="XAT107" s="37"/>
      <c r="XAU107" s="37"/>
      <c r="XAV107" s="37"/>
      <c r="XAW107" s="37"/>
      <c r="XAX107" s="37"/>
      <c r="XAY107" s="37"/>
      <c r="XAZ107" s="37"/>
      <c r="XBA107" s="37"/>
      <c r="XBB107" s="37"/>
      <c r="XBC107" s="37"/>
      <c r="XBD107" s="37"/>
      <c r="XBE107" s="37"/>
      <c r="XBF107" s="37"/>
      <c r="XBG107" s="37"/>
      <c r="XBH107" s="37"/>
      <c r="XBI107" s="37"/>
      <c r="XBJ107" s="37"/>
      <c r="XBK107" s="37"/>
      <c r="XBL107" s="37"/>
      <c r="XBM107" s="37"/>
      <c r="XBN107" s="37"/>
      <c r="XBO107" s="37"/>
      <c r="XBP107" s="37"/>
      <c r="XBQ107" s="37"/>
      <c r="XBR107" s="37"/>
      <c r="XBS107" s="37"/>
      <c r="XBT107" s="37"/>
      <c r="XBU107" s="37"/>
      <c r="XBV107" s="37"/>
      <c r="XBW107" s="37"/>
      <c r="XBX107" s="37"/>
      <c r="XBY107" s="37"/>
      <c r="XBZ107" s="37"/>
      <c r="XCA107" s="37"/>
      <c r="XCB107" s="37"/>
      <c r="XCC107" s="37"/>
      <c r="XCD107" s="37"/>
      <c r="XCE107" s="37"/>
      <c r="XCF107" s="37"/>
      <c r="XCG107" s="37"/>
      <c r="XCH107" s="37"/>
      <c r="XCI107" s="37"/>
      <c r="XCJ107" s="37"/>
      <c r="XCK107" s="37"/>
      <c r="XCL107" s="37"/>
      <c r="XCM107" s="37"/>
      <c r="XCN107" s="37"/>
      <c r="XCO107" s="37"/>
      <c r="XCP107" s="37"/>
      <c r="XCQ107" s="37"/>
      <c r="XCR107" s="37"/>
      <c r="XCS107" s="37"/>
      <c r="XCT107" s="37"/>
      <c r="XCU107" s="37"/>
      <c r="XCV107" s="37"/>
      <c r="XCW107" s="37"/>
      <c r="XCX107" s="37"/>
      <c r="XCY107" s="37"/>
      <c r="XCZ107" s="37"/>
      <c r="XDA107" s="37"/>
      <c r="XDB107" s="37"/>
      <c r="XDC107" s="37"/>
      <c r="XDD107" s="37"/>
      <c r="XDE107" s="37"/>
      <c r="XDF107" s="37"/>
      <c r="XDG107" s="37"/>
      <c r="XDH107" s="37"/>
      <c r="XDI107" s="37"/>
      <c r="XDJ107" s="37"/>
      <c r="XDK107" s="37"/>
      <c r="XDL107" s="37"/>
      <c r="XDM107" s="37"/>
      <c r="XDN107" s="37"/>
      <c r="XDO107" s="37"/>
      <c r="XDP107" s="37"/>
      <c r="XDQ107" s="37"/>
      <c r="XDR107" s="37"/>
      <c r="XDS107" s="37"/>
      <c r="XDT107" s="37"/>
      <c r="XDU107" s="37"/>
      <c r="XDV107" s="37"/>
      <c r="XDW107" s="37"/>
      <c r="XDX107" s="37"/>
      <c r="XDY107" s="37"/>
      <c r="XDZ107" s="37"/>
      <c r="XEA107" s="37"/>
      <c r="XEB107" s="37"/>
      <c r="XEC107" s="37"/>
      <c r="XED107" s="37"/>
      <c r="XEE107" s="37"/>
      <c r="XEF107" s="37"/>
      <c r="XEG107" s="37"/>
      <c r="XEH107" s="37"/>
      <c r="XEI107" s="37"/>
      <c r="XEJ107" s="37"/>
      <c r="XEK107" s="37"/>
      <c r="XEL107" s="37"/>
      <c r="XEM107" s="37"/>
      <c r="XEN107" s="37"/>
      <c r="XEO107" s="37"/>
      <c r="XEP107" s="37"/>
      <c r="XEQ107" s="37"/>
      <c r="XER107" s="37"/>
      <c r="XES107" s="37"/>
      <c r="XET107" s="37"/>
      <c r="XEU107" s="37"/>
      <c r="XEV107" s="37"/>
      <c r="XEW107" s="37"/>
      <c r="XEX107" s="37"/>
      <c r="XEY107" s="37"/>
      <c r="XEZ107" s="37"/>
      <c r="XFA107" s="37"/>
      <c r="XFB107" s="37"/>
      <c r="XFC107" s="37"/>
      <c r="XFD107" s="37"/>
    </row>
    <row r="108" spans="1:151 16227:16384" s="12" customFormat="1" ht="20.25" customHeight="1" x14ac:dyDescent="0.25">
      <c r="A108" s="93"/>
      <c r="B108" s="94"/>
      <c r="C108" s="77">
        <v>10</v>
      </c>
      <c r="D108" s="78"/>
      <c r="E108" s="56" t="s">
        <v>225</v>
      </c>
      <c r="F108" s="77">
        <f t="shared" si="5"/>
        <v>322.70472000000001</v>
      </c>
      <c r="G108" s="78"/>
      <c r="H108" s="56">
        <v>0</v>
      </c>
      <c r="I108" s="20">
        <f t="shared" si="3"/>
        <v>484.05708000000004</v>
      </c>
      <c r="J108" s="1"/>
      <c r="K108" s="1"/>
      <c r="L108" s="1"/>
      <c r="M108" s="1"/>
      <c r="N108" s="1"/>
      <c r="O108" s="1"/>
      <c r="P108" s="1"/>
      <c r="Q108" s="1"/>
      <c r="R108" s="1"/>
      <c r="S108" s="1"/>
      <c r="T108" s="1"/>
      <c r="U108" s="43" t="str">
        <f t="shared" ca="1" si="4"/>
        <v>1610,..,2610</v>
      </c>
      <c r="V108" s="43">
        <f t="shared" ca="1" si="6"/>
        <v>1610</v>
      </c>
      <c r="W108" s="43">
        <f t="shared" ca="1" si="7"/>
        <v>2610</v>
      </c>
      <c r="X108" s="1"/>
      <c r="Y108" s="1"/>
      <c r="Z108" s="1"/>
      <c r="AA108" s="1"/>
      <c r="AB108" s="37"/>
      <c r="AC108" s="37"/>
      <c r="AD108" s="37"/>
      <c r="AE108" s="37"/>
      <c r="AF108" s="37"/>
      <c r="AG108" s="37"/>
      <c r="AH108" s="37"/>
      <c r="AI108" s="37"/>
      <c r="AJ108" s="37"/>
      <c r="AK108" s="37"/>
      <c r="AL108" s="37"/>
      <c r="AM108" s="37"/>
      <c r="AN108" s="37"/>
      <c r="AO108" s="37"/>
      <c r="AP108" s="37"/>
      <c r="AQ108" s="37"/>
      <c r="AR108" s="37"/>
      <c r="AS108" s="37"/>
      <c r="AT108" s="37"/>
      <c r="AU108" s="37"/>
      <c r="AV108" s="37"/>
      <c r="AW108" s="37"/>
      <c r="AX108" s="37"/>
      <c r="AY108" s="37"/>
      <c r="AZ108" s="37"/>
      <c r="BA108" s="37"/>
      <c r="BB108" s="37"/>
      <c r="BC108" s="37"/>
      <c r="BD108" s="37"/>
      <c r="BE108" s="37"/>
      <c r="BF108" s="37"/>
      <c r="BG108" s="37"/>
      <c r="BH108" s="37"/>
      <c r="BI108" s="37"/>
      <c r="BJ108" s="37"/>
      <c r="BK108" s="37"/>
      <c r="BL108" s="37"/>
      <c r="BM108" s="37"/>
      <c r="BN108" s="37"/>
      <c r="BO108" s="37"/>
      <c r="BP108" s="37"/>
      <c r="BQ108" s="37"/>
      <c r="BR108" s="37"/>
      <c r="BS108" s="37"/>
      <c r="BT108" s="37"/>
      <c r="BU108" s="37"/>
      <c r="BV108" s="37"/>
      <c r="BW108" s="37"/>
      <c r="BX108" s="37"/>
      <c r="BY108" s="37"/>
      <c r="BZ108" s="37"/>
      <c r="CA108" s="37"/>
      <c r="CB108" s="37"/>
      <c r="CC108" s="37"/>
      <c r="CD108" s="37"/>
      <c r="CE108" s="37"/>
      <c r="CF108" s="37"/>
      <c r="CG108" s="37"/>
      <c r="CH108" s="37"/>
      <c r="CI108" s="37"/>
      <c r="CJ108" s="37"/>
      <c r="CK108" s="37"/>
      <c r="CL108" s="37"/>
      <c r="CM108" s="37"/>
      <c r="CN108" s="37"/>
      <c r="CO108" s="37"/>
      <c r="CP108" s="37"/>
      <c r="CQ108" s="37"/>
      <c r="CR108" s="37"/>
      <c r="CS108" s="37"/>
      <c r="CT108" s="37"/>
      <c r="CU108" s="37"/>
      <c r="CV108" s="37"/>
      <c r="CW108" s="37"/>
      <c r="CX108" s="37"/>
      <c r="CY108" s="37"/>
      <c r="CZ108" s="37"/>
      <c r="DA108" s="37"/>
      <c r="DB108" s="37"/>
      <c r="DC108" s="37"/>
      <c r="DD108" s="37"/>
      <c r="DE108" s="37"/>
      <c r="DF108" s="37"/>
      <c r="DG108" s="37"/>
      <c r="DH108" s="37"/>
      <c r="DI108" s="37"/>
      <c r="DJ108" s="37"/>
      <c r="DK108" s="37"/>
      <c r="DL108" s="37"/>
      <c r="DM108" s="37"/>
      <c r="DN108" s="37"/>
      <c r="DO108" s="37"/>
      <c r="DP108" s="37"/>
      <c r="DQ108" s="37"/>
      <c r="DR108" s="37"/>
      <c r="DS108" s="37"/>
      <c r="DT108" s="37"/>
      <c r="DU108" s="37"/>
      <c r="DV108" s="37"/>
      <c r="DW108" s="37"/>
      <c r="DX108" s="37"/>
      <c r="DY108" s="37"/>
      <c r="DZ108" s="37"/>
      <c r="EA108" s="37"/>
      <c r="EB108" s="37"/>
      <c r="EC108" s="37"/>
      <c r="ED108" s="37"/>
      <c r="EE108" s="37"/>
      <c r="EF108" s="37"/>
      <c r="EG108" s="37"/>
      <c r="EH108" s="37"/>
      <c r="EI108" s="37"/>
      <c r="EJ108" s="37"/>
      <c r="EK108" s="37"/>
      <c r="EL108" s="37"/>
      <c r="EM108" s="37"/>
      <c r="EN108" s="37"/>
      <c r="EO108" s="37"/>
      <c r="EP108" s="37"/>
      <c r="EQ108" s="37"/>
      <c r="ER108" s="37"/>
      <c r="ES108" s="37"/>
      <c r="ET108" s="37"/>
      <c r="EU108" s="37"/>
      <c r="WZC108" s="37"/>
      <c r="WZD108" s="37"/>
      <c r="WZE108" s="37"/>
      <c r="WZF108" s="37"/>
      <c r="WZG108" s="37"/>
      <c r="WZH108" s="37"/>
      <c r="WZI108" s="37"/>
      <c r="WZJ108" s="37"/>
      <c r="WZK108" s="37"/>
      <c r="WZL108" s="37"/>
      <c r="WZM108" s="37"/>
      <c r="WZN108" s="37"/>
      <c r="WZO108" s="37"/>
      <c r="WZP108" s="37"/>
      <c r="WZQ108" s="37"/>
      <c r="WZR108" s="37"/>
      <c r="WZS108" s="37"/>
      <c r="WZT108" s="37"/>
      <c r="WZU108" s="37"/>
      <c r="WZV108" s="37"/>
      <c r="WZW108" s="37"/>
      <c r="WZX108" s="37"/>
      <c r="WZY108" s="37"/>
      <c r="WZZ108" s="37"/>
      <c r="XAA108" s="37"/>
      <c r="XAB108" s="37"/>
      <c r="XAC108" s="37"/>
      <c r="XAD108" s="37"/>
      <c r="XAE108" s="37"/>
      <c r="XAF108" s="37"/>
      <c r="XAG108" s="37"/>
      <c r="XAH108" s="37"/>
      <c r="XAI108" s="37"/>
      <c r="XAJ108" s="37"/>
      <c r="XAK108" s="37"/>
      <c r="XAL108" s="37"/>
      <c r="XAM108" s="37"/>
      <c r="XAN108" s="37"/>
      <c r="XAO108" s="37"/>
      <c r="XAP108" s="37"/>
      <c r="XAQ108" s="37"/>
      <c r="XAR108" s="37"/>
      <c r="XAS108" s="37"/>
      <c r="XAT108" s="37"/>
      <c r="XAU108" s="37"/>
      <c r="XAV108" s="37"/>
      <c r="XAW108" s="37"/>
      <c r="XAX108" s="37"/>
      <c r="XAY108" s="37"/>
      <c r="XAZ108" s="37"/>
      <c r="XBA108" s="37"/>
      <c r="XBB108" s="37"/>
      <c r="XBC108" s="37"/>
      <c r="XBD108" s="37"/>
      <c r="XBE108" s="37"/>
      <c r="XBF108" s="37"/>
      <c r="XBG108" s="37"/>
      <c r="XBH108" s="37"/>
      <c r="XBI108" s="37"/>
      <c r="XBJ108" s="37"/>
      <c r="XBK108" s="37"/>
      <c r="XBL108" s="37"/>
      <c r="XBM108" s="37"/>
      <c r="XBN108" s="37"/>
      <c r="XBO108" s="37"/>
      <c r="XBP108" s="37"/>
      <c r="XBQ108" s="37"/>
      <c r="XBR108" s="37"/>
      <c r="XBS108" s="37"/>
      <c r="XBT108" s="37"/>
      <c r="XBU108" s="37"/>
      <c r="XBV108" s="37"/>
      <c r="XBW108" s="37"/>
      <c r="XBX108" s="37"/>
      <c r="XBY108" s="37"/>
      <c r="XBZ108" s="37"/>
      <c r="XCA108" s="37"/>
      <c r="XCB108" s="37"/>
      <c r="XCC108" s="37"/>
      <c r="XCD108" s="37"/>
      <c r="XCE108" s="37"/>
      <c r="XCF108" s="37"/>
      <c r="XCG108" s="37"/>
      <c r="XCH108" s="37"/>
      <c r="XCI108" s="37"/>
      <c r="XCJ108" s="37"/>
      <c r="XCK108" s="37"/>
      <c r="XCL108" s="37"/>
      <c r="XCM108" s="37"/>
      <c r="XCN108" s="37"/>
      <c r="XCO108" s="37"/>
      <c r="XCP108" s="37"/>
      <c r="XCQ108" s="37"/>
      <c r="XCR108" s="37"/>
      <c r="XCS108" s="37"/>
      <c r="XCT108" s="37"/>
      <c r="XCU108" s="37"/>
      <c r="XCV108" s="37"/>
      <c r="XCW108" s="37"/>
      <c r="XCX108" s="37"/>
      <c r="XCY108" s="37"/>
      <c r="XCZ108" s="37"/>
      <c r="XDA108" s="37"/>
      <c r="XDB108" s="37"/>
      <c r="XDC108" s="37"/>
      <c r="XDD108" s="37"/>
      <c r="XDE108" s="37"/>
      <c r="XDF108" s="37"/>
      <c r="XDG108" s="37"/>
      <c r="XDH108" s="37"/>
      <c r="XDI108" s="37"/>
      <c r="XDJ108" s="37"/>
      <c r="XDK108" s="37"/>
      <c r="XDL108" s="37"/>
      <c r="XDM108" s="37"/>
      <c r="XDN108" s="37"/>
      <c r="XDO108" s="37"/>
      <c r="XDP108" s="37"/>
      <c r="XDQ108" s="37"/>
      <c r="XDR108" s="37"/>
      <c r="XDS108" s="37"/>
      <c r="XDT108" s="37"/>
      <c r="XDU108" s="37"/>
      <c r="XDV108" s="37"/>
      <c r="XDW108" s="37"/>
      <c r="XDX108" s="37"/>
      <c r="XDY108" s="37"/>
      <c r="XDZ108" s="37"/>
      <c r="XEA108" s="37"/>
      <c r="XEB108" s="37"/>
      <c r="XEC108" s="37"/>
      <c r="XED108" s="37"/>
      <c r="XEE108" s="37"/>
      <c r="XEF108" s="37"/>
      <c r="XEG108" s="37"/>
      <c r="XEH108" s="37"/>
      <c r="XEI108" s="37"/>
      <c r="XEJ108" s="37"/>
      <c r="XEK108" s="37"/>
      <c r="XEL108" s="37"/>
      <c r="XEM108" s="37"/>
      <c r="XEN108" s="37"/>
      <c r="XEO108" s="37"/>
      <c r="XEP108" s="37"/>
      <c r="XEQ108" s="37"/>
      <c r="XER108" s="37"/>
      <c r="XES108" s="37"/>
      <c r="XET108" s="37"/>
      <c r="XEU108" s="37"/>
      <c r="XEV108" s="37"/>
      <c r="XEW108" s="37"/>
      <c r="XEX108" s="37"/>
      <c r="XEY108" s="37"/>
      <c r="XEZ108" s="37"/>
      <c r="XFA108" s="37"/>
      <c r="XFB108" s="37"/>
      <c r="XFC108" s="37"/>
      <c r="XFD108" s="37"/>
    </row>
    <row r="109" spans="1:151 16227:16384" s="12" customFormat="1" ht="20.25" customHeight="1" x14ac:dyDescent="0.25">
      <c r="A109" s="93"/>
      <c r="B109" s="94"/>
      <c r="C109" s="77">
        <v>11</v>
      </c>
      <c r="D109" s="78"/>
      <c r="E109" s="56" t="s">
        <v>225</v>
      </c>
      <c r="F109" s="77">
        <f t="shared" si="5"/>
        <v>322.70472000000001</v>
      </c>
      <c r="G109" s="78"/>
      <c r="H109" s="56">
        <v>0</v>
      </c>
      <c r="I109" s="56">
        <f t="shared" ref="I109:I116" si="8">F109*(($I$87)+1)+H109</f>
        <v>484.05708000000004</v>
      </c>
      <c r="J109" s="37"/>
      <c r="K109" s="37"/>
      <c r="L109" s="37"/>
      <c r="M109" s="37"/>
      <c r="N109" s="37"/>
      <c r="O109" s="37"/>
      <c r="P109" s="37"/>
      <c r="Q109" s="37"/>
      <c r="R109" s="37"/>
      <c r="S109" s="37"/>
      <c r="T109" s="37"/>
      <c r="U109" s="43" t="str">
        <f t="shared" ref="U109:U116" ca="1" si="9">V109&amp;""&amp;",..,"&amp;""&amp;W109</f>
        <v>1611,..,2611</v>
      </c>
      <c r="V109" s="43">
        <f t="shared" ca="1" si="6"/>
        <v>1611</v>
      </c>
      <c r="W109" s="43">
        <f t="shared" ca="1" si="7"/>
        <v>2611</v>
      </c>
      <c r="X109" s="37"/>
      <c r="Y109" s="37"/>
      <c r="Z109" s="37"/>
      <c r="AA109" s="37"/>
      <c r="AB109" s="37"/>
      <c r="AC109" s="37"/>
      <c r="AD109" s="37"/>
      <c r="AE109" s="37"/>
      <c r="AF109" s="37"/>
      <c r="AG109" s="37"/>
      <c r="AH109" s="37"/>
      <c r="AI109" s="37"/>
      <c r="AJ109" s="37"/>
      <c r="AK109" s="37"/>
      <c r="AL109" s="37"/>
      <c r="AM109" s="37"/>
      <c r="AN109" s="37"/>
      <c r="AO109" s="37"/>
      <c r="AP109" s="37"/>
      <c r="AQ109" s="37"/>
      <c r="AR109" s="37"/>
      <c r="AS109" s="37"/>
      <c r="AT109" s="37"/>
      <c r="AU109" s="37"/>
      <c r="AV109" s="37"/>
      <c r="AW109" s="37"/>
      <c r="AX109" s="37"/>
      <c r="AY109" s="37"/>
      <c r="AZ109" s="37"/>
      <c r="BA109" s="37"/>
      <c r="BB109" s="37"/>
      <c r="BC109" s="37"/>
      <c r="BD109" s="37"/>
      <c r="BE109" s="37"/>
      <c r="BF109" s="37"/>
      <c r="BG109" s="37"/>
      <c r="BH109" s="37"/>
      <c r="BI109" s="37"/>
      <c r="BJ109" s="37"/>
      <c r="BK109" s="37"/>
      <c r="BL109" s="37"/>
      <c r="BM109" s="37"/>
      <c r="BN109" s="37"/>
      <c r="BO109" s="37"/>
      <c r="BP109" s="37"/>
      <c r="BQ109" s="37"/>
      <c r="BR109" s="37"/>
      <c r="BS109" s="37"/>
      <c r="BT109" s="37"/>
      <c r="BU109" s="37"/>
      <c r="BV109" s="37"/>
      <c r="BW109" s="37"/>
      <c r="BX109" s="37"/>
      <c r="BY109" s="37"/>
      <c r="BZ109" s="37"/>
      <c r="CA109" s="37"/>
      <c r="CB109" s="37"/>
      <c r="CC109" s="37"/>
      <c r="CD109" s="37"/>
      <c r="CE109" s="37"/>
      <c r="CF109" s="37"/>
      <c r="CG109" s="37"/>
      <c r="CH109" s="37"/>
      <c r="CI109" s="37"/>
      <c r="CJ109" s="37"/>
      <c r="CK109" s="37"/>
      <c r="CL109" s="37"/>
      <c r="CM109" s="37"/>
      <c r="CN109" s="37"/>
      <c r="CO109" s="37"/>
      <c r="CP109" s="37"/>
      <c r="CQ109" s="37"/>
      <c r="CR109" s="37"/>
      <c r="CS109" s="37"/>
      <c r="CT109" s="37"/>
      <c r="CU109" s="37"/>
      <c r="CV109" s="37"/>
      <c r="CW109" s="37"/>
      <c r="CX109" s="37"/>
      <c r="CY109" s="37"/>
      <c r="CZ109" s="37"/>
      <c r="DA109" s="37"/>
      <c r="DB109" s="37"/>
      <c r="DC109" s="37"/>
      <c r="DD109" s="37"/>
      <c r="DE109" s="37"/>
      <c r="DF109" s="37"/>
      <c r="DG109" s="37"/>
      <c r="DH109" s="37"/>
      <c r="DI109" s="37"/>
      <c r="DJ109" s="37"/>
      <c r="DK109" s="37"/>
      <c r="DL109" s="37"/>
      <c r="DM109" s="37"/>
      <c r="DN109" s="37"/>
      <c r="DO109" s="37"/>
      <c r="DP109" s="37"/>
      <c r="DQ109" s="37"/>
      <c r="DR109" s="37"/>
      <c r="DS109" s="37"/>
      <c r="DT109" s="37"/>
      <c r="DU109" s="37"/>
      <c r="DV109" s="37"/>
      <c r="DW109" s="37"/>
      <c r="DX109" s="37"/>
      <c r="DY109" s="37"/>
      <c r="DZ109" s="37"/>
      <c r="EA109" s="37"/>
      <c r="EB109" s="37"/>
      <c r="EC109" s="37"/>
      <c r="ED109" s="37"/>
      <c r="EE109" s="37"/>
      <c r="EF109" s="37"/>
      <c r="EG109" s="37"/>
      <c r="EH109" s="37"/>
      <c r="EI109" s="37"/>
      <c r="EJ109" s="37"/>
      <c r="EK109" s="37"/>
      <c r="EL109" s="37"/>
      <c r="EM109" s="37"/>
      <c r="EN109" s="37"/>
      <c r="EO109" s="37"/>
      <c r="EP109" s="37"/>
      <c r="EQ109" s="37"/>
      <c r="ER109" s="37"/>
      <c r="ES109" s="37"/>
      <c r="ET109" s="37"/>
      <c r="EU109" s="37"/>
      <c r="WZC109" s="37"/>
      <c r="WZD109" s="37"/>
      <c r="WZE109" s="37"/>
      <c r="WZF109" s="37"/>
      <c r="WZG109" s="37"/>
      <c r="WZH109" s="37"/>
      <c r="WZI109" s="37"/>
      <c r="WZJ109" s="37"/>
      <c r="WZK109" s="37"/>
      <c r="WZL109" s="37"/>
      <c r="WZM109" s="37"/>
      <c r="WZN109" s="37"/>
      <c r="WZO109" s="37"/>
      <c r="WZP109" s="37"/>
      <c r="WZQ109" s="37"/>
      <c r="WZR109" s="37"/>
      <c r="WZS109" s="37"/>
      <c r="WZT109" s="37"/>
      <c r="WZU109" s="37"/>
      <c r="WZV109" s="37"/>
      <c r="WZW109" s="37"/>
      <c r="WZX109" s="37"/>
      <c r="WZY109" s="37"/>
      <c r="WZZ109" s="37"/>
      <c r="XAA109" s="37"/>
      <c r="XAB109" s="37"/>
      <c r="XAC109" s="37"/>
      <c r="XAD109" s="37"/>
      <c r="XAE109" s="37"/>
      <c r="XAF109" s="37"/>
      <c r="XAG109" s="37"/>
      <c r="XAH109" s="37"/>
      <c r="XAI109" s="37"/>
      <c r="XAJ109" s="37"/>
      <c r="XAK109" s="37"/>
      <c r="XAL109" s="37"/>
      <c r="XAM109" s="37"/>
      <c r="XAN109" s="37"/>
      <c r="XAO109" s="37"/>
      <c r="XAP109" s="37"/>
      <c r="XAQ109" s="37"/>
      <c r="XAR109" s="37"/>
      <c r="XAS109" s="37"/>
      <c r="XAT109" s="37"/>
      <c r="XAU109" s="37"/>
      <c r="XAV109" s="37"/>
      <c r="XAW109" s="37"/>
      <c r="XAX109" s="37"/>
      <c r="XAY109" s="37"/>
      <c r="XAZ109" s="37"/>
      <c r="XBA109" s="37"/>
      <c r="XBB109" s="37"/>
      <c r="XBC109" s="37"/>
      <c r="XBD109" s="37"/>
      <c r="XBE109" s="37"/>
      <c r="XBF109" s="37"/>
      <c r="XBG109" s="37"/>
      <c r="XBH109" s="37"/>
      <c r="XBI109" s="37"/>
      <c r="XBJ109" s="37"/>
      <c r="XBK109" s="37"/>
      <c r="XBL109" s="37"/>
      <c r="XBM109" s="37"/>
      <c r="XBN109" s="37"/>
      <c r="XBO109" s="37"/>
      <c r="XBP109" s="37"/>
      <c r="XBQ109" s="37"/>
      <c r="XBR109" s="37"/>
      <c r="XBS109" s="37"/>
      <c r="XBT109" s="37"/>
      <c r="XBU109" s="37"/>
      <c r="XBV109" s="37"/>
      <c r="XBW109" s="37"/>
      <c r="XBX109" s="37"/>
      <c r="XBY109" s="37"/>
      <c r="XBZ109" s="37"/>
      <c r="XCA109" s="37"/>
      <c r="XCB109" s="37"/>
      <c r="XCC109" s="37"/>
      <c r="XCD109" s="37"/>
      <c r="XCE109" s="37"/>
      <c r="XCF109" s="37"/>
      <c r="XCG109" s="37"/>
      <c r="XCH109" s="37"/>
      <c r="XCI109" s="37"/>
      <c r="XCJ109" s="37"/>
      <c r="XCK109" s="37"/>
      <c r="XCL109" s="37"/>
      <c r="XCM109" s="37"/>
      <c r="XCN109" s="37"/>
      <c r="XCO109" s="37"/>
      <c r="XCP109" s="37"/>
      <c r="XCQ109" s="37"/>
      <c r="XCR109" s="37"/>
      <c r="XCS109" s="37"/>
      <c r="XCT109" s="37"/>
      <c r="XCU109" s="37"/>
      <c r="XCV109" s="37"/>
      <c r="XCW109" s="37"/>
      <c r="XCX109" s="37"/>
      <c r="XCY109" s="37"/>
      <c r="XCZ109" s="37"/>
      <c r="XDA109" s="37"/>
      <c r="XDB109" s="37"/>
      <c r="XDC109" s="37"/>
      <c r="XDD109" s="37"/>
      <c r="XDE109" s="37"/>
      <c r="XDF109" s="37"/>
      <c r="XDG109" s="37"/>
      <c r="XDH109" s="37"/>
      <c r="XDI109" s="37"/>
      <c r="XDJ109" s="37"/>
      <c r="XDK109" s="37"/>
      <c r="XDL109" s="37"/>
      <c r="XDM109" s="37"/>
      <c r="XDN109" s="37"/>
      <c r="XDO109" s="37"/>
      <c r="XDP109" s="37"/>
      <c r="XDQ109" s="37"/>
      <c r="XDR109" s="37"/>
      <c r="XDS109" s="37"/>
      <c r="XDT109" s="37"/>
      <c r="XDU109" s="37"/>
      <c r="XDV109" s="37"/>
      <c r="XDW109" s="37"/>
      <c r="XDX109" s="37"/>
      <c r="XDY109" s="37"/>
      <c r="XDZ109" s="37"/>
      <c r="XEA109" s="37"/>
      <c r="XEB109" s="37"/>
      <c r="XEC109" s="37"/>
      <c r="XED109" s="37"/>
      <c r="XEE109" s="37"/>
      <c r="XEF109" s="37"/>
      <c r="XEG109" s="37"/>
      <c r="XEH109" s="37"/>
      <c r="XEI109" s="37"/>
      <c r="XEJ109" s="37"/>
      <c r="XEK109" s="37"/>
      <c r="XEL109" s="37"/>
      <c r="XEM109" s="37"/>
      <c r="XEN109" s="37"/>
      <c r="XEO109" s="37"/>
      <c r="XEP109" s="37"/>
      <c r="XEQ109" s="37"/>
      <c r="XER109" s="37"/>
      <c r="XES109" s="37"/>
      <c r="XET109" s="37"/>
      <c r="XEU109" s="37"/>
      <c r="XEV109" s="37"/>
      <c r="XEW109" s="37"/>
      <c r="XEX109" s="37"/>
      <c r="XEY109" s="37"/>
      <c r="XEZ109" s="37"/>
      <c r="XFA109" s="37"/>
      <c r="XFB109" s="37"/>
      <c r="XFC109" s="37"/>
      <c r="XFD109" s="37"/>
    </row>
    <row r="110" spans="1:151 16227:16384" s="12" customFormat="1" ht="20.25" customHeight="1" x14ac:dyDescent="0.25">
      <c r="A110" s="93"/>
      <c r="B110" s="94"/>
      <c r="C110" s="77">
        <v>12</v>
      </c>
      <c r="D110" s="78"/>
      <c r="E110" s="56" t="s">
        <v>225</v>
      </c>
      <c r="F110" s="77">
        <f t="shared" si="5"/>
        <v>322.70472000000001</v>
      </c>
      <c r="G110" s="78"/>
      <c r="H110" s="56">
        <v>0</v>
      </c>
      <c r="I110" s="56">
        <f t="shared" si="8"/>
        <v>484.05708000000004</v>
      </c>
      <c r="J110" s="37"/>
      <c r="K110" s="37"/>
      <c r="L110" s="37"/>
      <c r="M110" s="37"/>
      <c r="N110" s="37"/>
      <c r="O110" s="37"/>
      <c r="P110" s="37"/>
      <c r="Q110" s="37"/>
      <c r="R110" s="37"/>
      <c r="S110" s="37"/>
      <c r="T110" s="37"/>
      <c r="U110" s="43" t="str">
        <f t="shared" ca="1" si="9"/>
        <v>1612,..,2612</v>
      </c>
      <c r="V110" s="43">
        <f t="shared" ca="1" si="6"/>
        <v>1612</v>
      </c>
      <c r="W110" s="43">
        <f t="shared" ca="1" si="7"/>
        <v>2612</v>
      </c>
      <c r="X110" s="37"/>
      <c r="Y110" s="37"/>
      <c r="Z110" s="37"/>
      <c r="AA110" s="37"/>
      <c r="AB110" s="37"/>
      <c r="AC110" s="37"/>
      <c r="AD110" s="37"/>
      <c r="AE110" s="37"/>
      <c r="AF110" s="37"/>
      <c r="AG110" s="37"/>
      <c r="AH110" s="37"/>
      <c r="AI110" s="37"/>
      <c r="AJ110" s="37"/>
      <c r="AK110" s="37"/>
      <c r="AL110" s="37"/>
      <c r="AM110" s="37"/>
      <c r="AN110" s="37"/>
      <c r="AO110" s="37"/>
      <c r="AP110" s="37"/>
      <c r="AQ110" s="37"/>
      <c r="AR110" s="37"/>
      <c r="AS110" s="37"/>
      <c r="AT110" s="37"/>
      <c r="AU110" s="37"/>
      <c r="AV110" s="37"/>
      <c r="AW110" s="37"/>
      <c r="AX110" s="37"/>
      <c r="AY110" s="37"/>
      <c r="AZ110" s="37"/>
      <c r="BA110" s="37"/>
      <c r="BB110" s="37"/>
      <c r="BC110" s="37"/>
      <c r="BD110" s="37"/>
      <c r="BE110" s="37"/>
      <c r="BF110" s="37"/>
      <c r="BG110" s="37"/>
      <c r="BH110" s="37"/>
      <c r="BI110" s="37"/>
      <c r="BJ110" s="37"/>
      <c r="BK110" s="37"/>
      <c r="BL110" s="37"/>
      <c r="BM110" s="37"/>
      <c r="BN110" s="37"/>
      <c r="BO110" s="37"/>
      <c r="BP110" s="37"/>
      <c r="BQ110" s="37"/>
      <c r="BR110" s="37"/>
      <c r="BS110" s="37"/>
      <c r="BT110" s="37"/>
      <c r="BU110" s="37"/>
      <c r="BV110" s="37"/>
      <c r="BW110" s="37"/>
      <c r="BX110" s="37"/>
      <c r="BY110" s="37"/>
      <c r="BZ110" s="37"/>
      <c r="CA110" s="37"/>
      <c r="CB110" s="37"/>
      <c r="CC110" s="37"/>
      <c r="CD110" s="37"/>
      <c r="CE110" s="37"/>
      <c r="CF110" s="37"/>
      <c r="CG110" s="37"/>
      <c r="CH110" s="37"/>
      <c r="CI110" s="37"/>
      <c r="CJ110" s="37"/>
      <c r="CK110" s="37"/>
      <c r="CL110" s="37"/>
      <c r="CM110" s="37"/>
      <c r="CN110" s="37"/>
      <c r="CO110" s="37"/>
      <c r="CP110" s="37"/>
      <c r="CQ110" s="37"/>
      <c r="CR110" s="37"/>
      <c r="CS110" s="37"/>
      <c r="CT110" s="37"/>
      <c r="CU110" s="37"/>
      <c r="CV110" s="37"/>
      <c r="CW110" s="37"/>
      <c r="CX110" s="37"/>
      <c r="CY110" s="37"/>
      <c r="CZ110" s="37"/>
      <c r="DA110" s="37"/>
      <c r="DB110" s="37"/>
      <c r="DC110" s="37"/>
      <c r="DD110" s="37"/>
      <c r="DE110" s="37"/>
      <c r="DF110" s="37"/>
      <c r="DG110" s="37"/>
      <c r="DH110" s="37"/>
      <c r="DI110" s="37"/>
      <c r="DJ110" s="37"/>
      <c r="DK110" s="37"/>
      <c r="DL110" s="37"/>
      <c r="DM110" s="37"/>
      <c r="DN110" s="37"/>
      <c r="DO110" s="37"/>
      <c r="DP110" s="37"/>
      <c r="DQ110" s="37"/>
      <c r="DR110" s="37"/>
      <c r="DS110" s="37"/>
      <c r="DT110" s="37"/>
      <c r="DU110" s="37"/>
      <c r="DV110" s="37"/>
      <c r="DW110" s="37"/>
      <c r="DX110" s="37"/>
      <c r="DY110" s="37"/>
      <c r="DZ110" s="37"/>
      <c r="EA110" s="37"/>
      <c r="EB110" s="37"/>
      <c r="EC110" s="37"/>
      <c r="ED110" s="37"/>
      <c r="EE110" s="37"/>
      <c r="EF110" s="37"/>
      <c r="EG110" s="37"/>
      <c r="EH110" s="37"/>
      <c r="EI110" s="37"/>
      <c r="EJ110" s="37"/>
      <c r="EK110" s="37"/>
      <c r="EL110" s="37"/>
      <c r="EM110" s="37"/>
      <c r="EN110" s="37"/>
      <c r="EO110" s="37"/>
      <c r="EP110" s="37"/>
      <c r="EQ110" s="37"/>
      <c r="ER110" s="37"/>
      <c r="ES110" s="37"/>
      <c r="ET110" s="37"/>
      <c r="EU110" s="37"/>
      <c r="WZC110" s="37"/>
      <c r="WZD110" s="37"/>
      <c r="WZE110" s="37"/>
      <c r="WZF110" s="37"/>
      <c r="WZG110" s="37"/>
      <c r="WZH110" s="37"/>
      <c r="WZI110" s="37"/>
      <c r="WZJ110" s="37"/>
      <c r="WZK110" s="37"/>
      <c r="WZL110" s="37"/>
      <c r="WZM110" s="37"/>
      <c r="WZN110" s="37"/>
      <c r="WZO110" s="37"/>
      <c r="WZP110" s="37"/>
      <c r="WZQ110" s="37"/>
      <c r="WZR110" s="37"/>
      <c r="WZS110" s="37"/>
      <c r="WZT110" s="37"/>
      <c r="WZU110" s="37"/>
      <c r="WZV110" s="37"/>
      <c r="WZW110" s="37"/>
      <c r="WZX110" s="37"/>
      <c r="WZY110" s="37"/>
      <c r="WZZ110" s="37"/>
      <c r="XAA110" s="37"/>
      <c r="XAB110" s="37"/>
      <c r="XAC110" s="37"/>
      <c r="XAD110" s="37"/>
      <c r="XAE110" s="37"/>
      <c r="XAF110" s="37"/>
      <c r="XAG110" s="37"/>
      <c r="XAH110" s="37"/>
      <c r="XAI110" s="37"/>
      <c r="XAJ110" s="37"/>
      <c r="XAK110" s="37"/>
      <c r="XAL110" s="37"/>
      <c r="XAM110" s="37"/>
      <c r="XAN110" s="37"/>
      <c r="XAO110" s="37"/>
      <c r="XAP110" s="37"/>
      <c r="XAQ110" s="37"/>
      <c r="XAR110" s="37"/>
      <c r="XAS110" s="37"/>
      <c r="XAT110" s="37"/>
      <c r="XAU110" s="37"/>
      <c r="XAV110" s="37"/>
      <c r="XAW110" s="37"/>
      <c r="XAX110" s="37"/>
      <c r="XAY110" s="37"/>
      <c r="XAZ110" s="37"/>
      <c r="XBA110" s="37"/>
      <c r="XBB110" s="37"/>
      <c r="XBC110" s="37"/>
      <c r="XBD110" s="37"/>
      <c r="XBE110" s="37"/>
      <c r="XBF110" s="37"/>
      <c r="XBG110" s="37"/>
      <c r="XBH110" s="37"/>
      <c r="XBI110" s="37"/>
      <c r="XBJ110" s="37"/>
      <c r="XBK110" s="37"/>
      <c r="XBL110" s="37"/>
      <c r="XBM110" s="37"/>
      <c r="XBN110" s="37"/>
      <c r="XBO110" s="37"/>
      <c r="XBP110" s="37"/>
      <c r="XBQ110" s="37"/>
      <c r="XBR110" s="37"/>
      <c r="XBS110" s="37"/>
      <c r="XBT110" s="37"/>
      <c r="XBU110" s="37"/>
      <c r="XBV110" s="37"/>
      <c r="XBW110" s="37"/>
      <c r="XBX110" s="37"/>
      <c r="XBY110" s="37"/>
      <c r="XBZ110" s="37"/>
      <c r="XCA110" s="37"/>
      <c r="XCB110" s="37"/>
      <c r="XCC110" s="37"/>
      <c r="XCD110" s="37"/>
      <c r="XCE110" s="37"/>
      <c r="XCF110" s="37"/>
      <c r="XCG110" s="37"/>
      <c r="XCH110" s="37"/>
      <c r="XCI110" s="37"/>
      <c r="XCJ110" s="37"/>
      <c r="XCK110" s="37"/>
      <c r="XCL110" s="37"/>
      <c r="XCM110" s="37"/>
      <c r="XCN110" s="37"/>
      <c r="XCO110" s="37"/>
      <c r="XCP110" s="37"/>
      <c r="XCQ110" s="37"/>
      <c r="XCR110" s="37"/>
      <c r="XCS110" s="37"/>
      <c r="XCT110" s="37"/>
      <c r="XCU110" s="37"/>
      <c r="XCV110" s="37"/>
      <c r="XCW110" s="37"/>
      <c r="XCX110" s="37"/>
      <c r="XCY110" s="37"/>
      <c r="XCZ110" s="37"/>
      <c r="XDA110" s="37"/>
      <c r="XDB110" s="37"/>
      <c r="XDC110" s="37"/>
      <c r="XDD110" s="37"/>
      <c r="XDE110" s="37"/>
      <c r="XDF110" s="37"/>
      <c r="XDG110" s="37"/>
      <c r="XDH110" s="37"/>
      <c r="XDI110" s="37"/>
      <c r="XDJ110" s="37"/>
      <c r="XDK110" s="37"/>
      <c r="XDL110" s="37"/>
      <c r="XDM110" s="37"/>
      <c r="XDN110" s="37"/>
      <c r="XDO110" s="37"/>
      <c r="XDP110" s="37"/>
      <c r="XDQ110" s="37"/>
      <c r="XDR110" s="37"/>
      <c r="XDS110" s="37"/>
      <c r="XDT110" s="37"/>
      <c r="XDU110" s="37"/>
      <c r="XDV110" s="37"/>
      <c r="XDW110" s="37"/>
      <c r="XDX110" s="37"/>
      <c r="XDY110" s="37"/>
      <c r="XDZ110" s="37"/>
      <c r="XEA110" s="37"/>
      <c r="XEB110" s="37"/>
      <c r="XEC110" s="37"/>
      <c r="XED110" s="37"/>
      <c r="XEE110" s="37"/>
      <c r="XEF110" s="37"/>
      <c r="XEG110" s="37"/>
      <c r="XEH110" s="37"/>
      <c r="XEI110" s="37"/>
      <c r="XEJ110" s="37"/>
      <c r="XEK110" s="37"/>
      <c r="XEL110" s="37"/>
      <c r="XEM110" s="37"/>
      <c r="XEN110" s="37"/>
      <c r="XEO110" s="37"/>
      <c r="XEP110" s="37"/>
      <c r="XEQ110" s="37"/>
      <c r="XER110" s="37"/>
      <c r="XES110" s="37"/>
      <c r="XET110" s="37"/>
      <c r="XEU110" s="37"/>
      <c r="XEV110" s="37"/>
      <c r="XEW110" s="37"/>
      <c r="XEX110" s="37"/>
      <c r="XEY110" s="37"/>
      <c r="XEZ110" s="37"/>
      <c r="XFA110" s="37"/>
      <c r="XFB110" s="37"/>
      <c r="XFC110" s="37"/>
      <c r="XFD110" s="37"/>
    </row>
    <row r="111" spans="1:151 16227:16384" s="12" customFormat="1" ht="20.25" customHeight="1" x14ac:dyDescent="0.25">
      <c r="A111" s="93"/>
      <c r="B111" s="94"/>
      <c r="C111" s="77">
        <v>13</v>
      </c>
      <c r="D111" s="78"/>
      <c r="E111" s="56" t="s">
        <v>225</v>
      </c>
      <c r="F111" s="77">
        <f t="shared" si="5"/>
        <v>322.70472000000001</v>
      </c>
      <c r="G111" s="78"/>
      <c r="H111" s="56">
        <v>0</v>
      </c>
      <c r="I111" s="56">
        <f t="shared" si="8"/>
        <v>484.05708000000004</v>
      </c>
      <c r="J111" s="1"/>
      <c r="K111" s="1"/>
      <c r="L111" s="1"/>
      <c r="M111" s="1"/>
      <c r="N111" s="1"/>
      <c r="O111" s="1"/>
      <c r="P111" s="1"/>
      <c r="Q111" s="1"/>
      <c r="R111" s="1"/>
      <c r="S111" s="1"/>
      <c r="T111" s="1"/>
      <c r="U111" s="43" t="str">
        <f t="shared" ca="1" si="9"/>
        <v>1613,..,2613</v>
      </c>
      <c r="V111" s="43">
        <f t="shared" ca="1" si="6"/>
        <v>1613</v>
      </c>
      <c r="W111" s="43">
        <f t="shared" ca="1" si="7"/>
        <v>2613</v>
      </c>
      <c r="X111" s="1"/>
      <c r="Y111" s="1"/>
      <c r="Z111" s="1"/>
      <c r="AA111" s="1"/>
      <c r="AB111" s="37"/>
      <c r="AC111" s="37"/>
      <c r="AD111" s="37"/>
      <c r="AE111" s="37"/>
      <c r="AF111" s="37"/>
      <c r="AG111" s="37"/>
      <c r="AH111" s="37"/>
      <c r="AI111" s="37"/>
      <c r="AJ111" s="37"/>
      <c r="AK111" s="37"/>
      <c r="AL111" s="37"/>
      <c r="AM111" s="37"/>
      <c r="AN111" s="37"/>
      <c r="AO111" s="37"/>
      <c r="AP111" s="37"/>
      <c r="AQ111" s="37"/>
      <c r="AR111" s="37"/>
      <c r="AS111" s="37"/>
      <c r="AT111" s="37"/>
      <c r="AU111" s="37"/>
      <c r="AV111" s="37"/>
      <c r="AW111" s="37"/>
      <c r="AX111" s="37"/>
      <c r="AY111" s="37"/>
      <c r="AZ111" s="37"/>
      <c r="BA111" s="37"/>
      <c r="BB111" s="37"/>
      <c r="BC111" s="37"/>
      <c r="BD111" s="37"/>
      <c r="BE111" s="37"/>
      <c r="BF111" s="37"/>
      <c r="BG111" s="37"/>
      <c r="BH111" s="37"/>
      <c r="BI111" s="37"/>
      <c r="BJ111" s="37"/>
      <c r="BK111" s="37"/>
      <c r="BL111" s="37"/>
      <c r="BM111" s="37"/>
      <c r="BN111" s="37"/>
      <c r="BO111" s="37"/>
      <c r="BP111" s="37"/>
      <c r="BQ111" s="37"/>
      <c r="BR111" s="37"/>
      <c r="BS111" s="37"/>
      <c r="BT111" s="37"/>
      <c r="BU111" s="37"/>
      <c r="BV111" s="37"/>
      <c r="BW111" s="37"/>
      <c r="BX111" s="37"/>
      <c r="BY111" s="37"/>
      <c r="BZ111" s="37"/>
      <c r="CA111" s="37"/>
      <c r="CB111" s="37"/>
      <c r="CC111" s="37"/>
      <c r="CD111" s="37"/>
      <c r="CE111" s="37"/>
      <c r="CF111" s="37"/>
      <c r="CG111" s="37"/>
      <c r="CH111" s="37"/>
      <c r="CI111" s="37"/>
      <c r="CJ111" s="37"/>
      <c r="CK111" s="37"/>
      <c r="CL111" s="37"/>
      <c r="CM111" s="37"/>
      <c r="CN111" s="37"/>
      <c r="CO111" s="37"/>
      <c r="CP111" s="37"/>
      <c r="CQ111" s="37"/>
      <c r="CR111" s="37"/>
      <c r="CS111" s="37"/>
      <c r="CT111" s="37"/>
      <c r="CU111" s="37"/>
      <c r="CV111" s="37"/>
      <c r="CW111" s="37"/>
      <c r="CX111" s="37"/>
      <c r="CY111" s="37"/>
      <c r="CZ111" s="37"/>
      <c r="DA111" s="37"/>
      <c r="DB111" s="37"/>
      <c r="DC111" s="37"/>
      <c r="DD111" s="37"/>
      <c r="DE111" s="37"/>
      <c r="DF111" s="37"/>
      <c r="DG111" s="37"/>
      <c r="DH111" s="37"/>
      <c r="DI111" s="37"/>
      <c r="DJ111" s="37"/>
      <c r="DK111" s="37"/>
      <c r="DL111" s="37"/>
      <c r="DM111" s="37"/>
      <c r="DN111" s="37"/>
      <c r="DO111" s="37"/>
      <c r="DP111" s="37"/>
      <c r="DQ111" s="37"/>
      <c r="DR111" s="37"/>
      <c r="DS111" s="37"/>
      <c r="DT111" s="37"/>
      <c r="DU111" s="37"/>
      <c r="DV111" s="37"/>
      <c r="DW111" s="37"/>
      <c r="DX111" s="37"/>
      <c r="DY111" s="37"/>
      <c r="DZ111" s="37"/>
      <c r="EA111" s="37"/>
      <c r="EB111" s="37"/>
      <c r="EC111" s="37"/>
      <c r="ED111" s="37"/>
      <c r="EE111" s="37"/>
      <c r="EF111" s="37"/>
      <c r="EG111" s="37"/>
      <c r="EH111" s="37"/>
      <c r="EI111" s="37"/>
      <c r="EJ111" s="37"/>
      <c r="EK111" s="37"/>
      <c r="EL111" s="37"/>
      <c r="EM111" s="37"/>
      <c r="EN111" s="37"/>
      <c r="EO111" s="37"/>
      <c r="EP111" s="37"/>
      <c r="EQ111" s="37"/>
      <c r="ER111" s="37"/>
      <c r="ES111" s="37"/>
      <c r="ET111" s="37"/>
      <c r="EU111" s="37"/>
      <c r="WZC111" s="37"/>
      <c r="WZD111" s="37"/>
      <c r="WZE111" s="37"/>
      <c r="WZF111" s="37"/>
      <c r="WZG111" s="37"/>
      <c r="WZH111" s="37"/>
      <c r="WZI111" s="37"/>
      <c r="WZJ111" s="37"/>
      <c r="WZK111" s="37"/>
      <c r="WZL111" s="37"/>
      <c r="WZM111" s="37"/>
      <c r="WZN111" s="37"/>
      <c r="WZO111" s="37"/>
      <c r="WZP111" s="37"/>
      <c r="WZQ111" s="37"/>
      <c r="WZR111" s="37"/>
      <c r="WZS111" s="37"/>
      <c r="WZT111" s="37"/>
      <c r="WZU111" s="37"/>
      <c r="WZV111" s="37"/>
      <c r="WZW111" s="37"/>
      <c r="WZX111" s="37"/>
      <c r="WZY111" s="37"/>
      <c r="WZZ111" s="37"/>
      <c r="XAA111" s="37"/>
      <c r="XAB111" s="37"/>
      <c r="XAC111" s="37"/>
      <c r="XAD111" s="37"/>
      <c r="XAE111" s="37"/>
      <c r="XAF111" s="37"/>
      <c r="XAG111" s="37"/>
      <c r="XAH111" s="37"/>
      <c r="XAI111" s="37"/>
      <c r="XAJ111" s="37"/>
      <c r="XAK111" s="37"/>
      <c r="XAL111" s="37"/>
      <c r="XAM111" s="37"/>
      <c r="XAN111" s="37"/>
      <c r="XAO111" s="37"/>
      <c r="XAP111" s="37"/>
      <c r="XAQ111" s="37"/>
      <c r="XAR111" s="37"/>
      <c r="XAS111" s="37"/>
      <c r="XAT111" s="37"/>
      <c r="XAU111" s="37"/>
      <c r="XAV111" s="37"/>
      <c r="XAW111" s="37"/>
      <c r="XAX111" s="37"/>
      <c r="XAY111" s="37"/>
      <c r="XAZ111" s="37"/>
      <c r="XBA111" s="37"/>
      <c r="XBB111" s="37"/>
      <c r="XBC111" s="37"/>
      <c r="XBD111" s="37"/>
      <c r="XBE111" s="37"/>
      <c r="XBF111" s="37"/>
      <c r="XBG111" s="37"/>
      <c r="XBH111" s="37"/>
      <c r="XBI111" s="37"/>
      <c r="XBJ111" s="37"/>
      <c r="XBK111" s="37"/>
      <c r="XBL111" s="37"/>
      <c r="XBM111" s="37"/>
      <c r="XBN111" s="37"/>
      <c r="XBO111" s="37"/>
      <c r="XBP111" s="37"/>
      <c r="XBQ111" s="37"/>
      <c r="XBR111" s="37"/>
      <c r="XBS111" s="37"/>
      <c r="XBT111" s="37"/>
      <c r="XBU111" s="37"/>
      <c r="XBV111" s="37"/>
      <c r="XBW111" s="37"/>
      <c r="XBX111" s="37"/>
      <c r="XBY111" s="37"/>
      <c r="XBZ111" s="37"/>
      <c r="XCA111" s="37"/>
      <c r="XCB111" s="37"/>
      <c r="XCC111" s="37"/>
      <c r="XCD111" s="37"/>
      <c r="XCE111" s="37"/>
      <c r="XCF111" s="37"/>
      <c r="XCG111" s="37"/>
      <c r="XCH111" s="37"/>
      <c r="XCI111" s="37"/>
      <c r="XCJ111" s="37"/>
      <c r="XCK111" s="37"/>
      <c r="XCL111" s="37"/>
      <c r="XCM111" s="37"/>
      <c r="XCN111" s="37"/>
      <c r="XCO111" s="37"/>
      <c r="XCP111" s="37"/>
      <c r="XCQ111" s="37"/>
      <c r="XCR111" s="37"/>
      <c r="XCS111" s="37"/>
      <c r="XCT111" s="37"/>
      <c r="XCU111" s="37"/>
      <c r="XCV111" s="37"/>
      <c r="XCW111" s="37"/>
      <c r="XCX111" s="37"/>
      <c r="XCY111" s="37"/>
      <c r="XCZ111" s="37"/>
      <c r="XDA111" s="37"/>
      <c r="XDB111" s="37"/>
      <c r="XDC111" s="37"/>
      <c r="XDD111" s="37"/>
      <c r="XDE111" s="37"/>
      <c r="XDF111" s="37"/>
      <c r="XDG111" s="37"/>
      <c r="XDH111" s="37"/>
      <c r="XDI111" s="37"/>
      <c r="XDJ111" s="37"/>
      <c r="XDK111" s="37"/>
      <c r="XDL111" s="37"/>
      <c r="XDM111" s="37"/>
      <c r="XDN111" s="37"/>
      <c r="XDO111" s="37"/>
      <c r="XDP111" s="37"/>
      <c r="XDQ111" s="37"/>
      <c r="XDR111" s="37"/>
      <c r="XDS111" s="37"/>
      <c r="XDT111" s="37"/>
      <c r="XDU111" s="37"/>
      <c r="XDV111" s="37"/>
      <c r="XDW111" s="37"/>
      <c r="XDX111" s="37"/>
      <c r="XDY111" s="37"/>
      <c r="XDZ111" s="37"/>
      <c r="XEA111" s="37"/>
      <c r="XEB111" s="37"/>
      <c r="XEC111" s="37"/>
      <c r="XED111" s="37"/>
      <c r="XEE111" s="37"/>
      <c r="XEF111" s="37"/>
      <c r="XEG111" s="37"/>
      <c r="XEH111" s="37"/>
      <c r="XEI111" s="37"/>
      <c r="XEJ111" s="37"/>
      <c r="XEK111" s="37"/>
      <c r="XEL111" s="37"/>
      <c r="XEM111" s="37"/>
      <c r="XEN111" s="37"/>
      <c r="XEO111" s="37"/>
      <c r="XEP111" s="37"/>
      <c r="XEQ111" s="37"/>
      <c r="XER111" s="37"/>
      <c r="XES111" s="37"/>
      <c r="XET111" s="37"/>
      <c r="XEU111" s="37"/>
      <c r="XEV111" s="37"/>
      <c r="XEW111" s="37"/>
      <c r="XEX111" s="37"/>
      <c r="XEY111" s="37"/>
      <c r="XEZ111" s="37"/>
      <c r="XFA111" s="37"/>
      <c r="XFB111" s="37"/>
      <c r="XFC111" s="37"/>
      <c r="XFD111" s="37"/>
    </row>
    <row r="112" spans="1:151 16227:16384" s="12" customFormat="1" ht="20.25" customHeight="1" x14ac:dyDescent="0.25">
      <c r="A112" s="93"/>
      <c r="B112" s="94"/>
      <c r="C112" s="77">
        <v>14</v>
      </c>
      <c r="D112" s="78"/>
      <c r="E112" s="56" t="s">
        <v>225</v>
      </c>
      <c r="F112" s="77">
        <f t="shared" si="5"/>
        <v>322.70472000000001</v>
      </c>
      <c r="G112" s="78"/>
      <c r="H112" s="56">
        <v>0</v>
      </c>
      <c r="I112" s="56">
        <f t="shared" si="8"/>
        <v>484.05708000000004</v>
      </c>
      <c r="J112" s="37"/>
      <c r="K112" s="37"/>
      <c r="L112" s="37"/>
      <c r="M112" s="37"/>
      <c r="N112" s="37"/>
      <c r="O112" s="37"/>
      <c r="P112" s="37"/>
      <c r="Q112" s="37"/>
      <c r="R112" s="37"/>
      <c r="S112" s="37"/>
      <c r="T112" s="37"/>
      <c r="U112" s="43" t="str">
        <f t="shared" ca="1" si="9"/>
        <v>1614,..,2614</v>
      </c>
      <c r="V112" s="43">
        <f t="shared" ca="1" si="6"/>
        <v>1614</v>
      </c>
      <c r="W112" s="43">
        <f t="shared" ca="1" si="7"/>
        <v>2614</v>
      </c>
      <c r="X112" s="37"/>
      <c r="Y112" s="37"/>
      <c r="Z112" s="37"/>
      <c r="AA112" s="37"/>
      <c r="AB112" s="37"/>
      <c r="AC112" s="37"/>
      <c r="AD112" s="37"/>
      <c r="AE112" s="37"/>
      <c r="AF112" s="37"/>
      <c r="AG112" s="37"/>
      <c r="AH112" s="37"/>
      <c r="AI112" s="37"/>
      <c r="AJ112" s="37"/>
      <c r="AK112" s="37"/>
      <c r="AL112" s="37"/>
      <c r="AM112" s="37"/>
      <c r="AN112" s="37"/>
      <c r="AO112" s="37"/>
      <c r="AP112" s="37"/>
      <c r="AQ112" s="37"/>
      <c r="AR112" s="37"/>
      <c r="AS112" s="37"/>
      <c r="AT112" s="37"/>
      <c r="AU112" s="37"/>
      <c r="AV112" s="37"/>
      <c r="AW112" s="37"/>
      <c r="AX112" s="37"/>
      <c r="AY112" s="37"/>
      <c r="AZ112" s="37"/>
      <c r="BA112" s="37"/>
      <c r="BB112" s="37"/>
      <c r="BC112" s="37"/>
      <c r="BD112" s="37"/>
      <c r="BE112" s="37"/>
      <c r="BF112" s="37"/>
      <c r="BG112" s="37"/>
      <c r="BH112" s="37"/>
      <c r="BI112" s="37"/>
      <c r="BJ112" s="37"/>
      <c r="BK112" s="37"/>
      <c r="BL112" s="37"/>
      <c r="BM112" s="37"/>
      <c r="BN112" s="37"/>
      <c r="BO112" s="37"/>
      <c r="BP112" s="37"/>
      <c r="BQ112" s="37"/>
      <c r="BR112" s="37"/>
      <c r="BS112" s="37"/>
      <c r="BT112" s="37"/>
      <c r="BU112" s="37"/>
      <c r="BV112" s="37"/>
      <c r="BW112" s="37"/>
      <c r="BX112" s="37"/>
      <c r="BY112" s="37"/>
      <c r="BZ112" s="37"/>
      <c r="CA112" s="37"/>
      <c r="CB112" s="37"/>
      <c r="CC112" s="37"/>
      <c r="CD112" s="37"/>
      <c r="CE112" s="37"/>
      <c r="CF112" s="37"/>
      <c r="CG112" s="37"/>
      <c r="CH112" s="37"/>
      <c r="CI112" s="37"/>
      <c r="CJ112" s="37"/>
      <c r="CK112" s="37"/>
      <c r="CL112" s="37"/>
      <c r="CM112" s="37"/>
      <c r="CN112" s="37"/>
      <c r="CO112" s="37"/>
      <c r="CP112" s="37"/>
      <c r="CQ112" s="37"/>
      <c r="CR112" s="37"/>
      <c r="CS112" s="37"/>
      <c r="CT112" s="37"/>
      <c r="CU112" s="37"/>
      <c r="CV112" s="37"/>
      <c r="CW112" s="37"/>
      <c r="CX112" s="37"/>
      <c r="CY112" s="37"/>
      <c r="CZ112" s="37"/>
      <c r="DA112" s="37"/>
      <c r="DB112" s="37"/>
      <c r="DC112" s="37"/>
      <c r="DD112" s="37"/>
      <c r="DE112" s="37"/>
      <c r="DF112" s="37"/>
      <c r="DG112" s="37"/>
      <c r="DH112" s="37"/>
      <c r="DI112" s="37"/>
      <c r="DJ112" s="37"/>
      <c r="DK112" s="37"/>
      <c r="DL112" s="37"/>
      <c r="DM112" s="37"/>
      <c r="DN112" s="37"/>
      <c r="DO112" s="37"/>
      <c r="DP112" s="37"/>
      <c r="DQ112" s="37"/>
      <c r="DR112" s="37"/>
      <c r="DS112" s="37"/>
      <c r="DT112" s="37"/>
      <c r="DU112" s="37"/>
      <c r="DV112" s="37"/>
      <c r="DW112" s="37"/>
      <c r="DX112" s="37"/>
      <c r="DY112" s="37"/>
      <c r="DZ112" s="37"/>
      <c r="EA112" s="37"/>
      <c r="EB112" s="37"/>
      <c r="EC112" s="37"/>
      <c r="ED112" s="37"/>
      <c r="EE112" s="37"/>
      <c r="EF112" s="37"/>
      <c r="EG112" s="37"/>
      <c r="EH112" s="37"/>
      <c r="EI112" s="37"/>
      <c r="EJ112" s="37"/>
      <c r="EK112" s="37"/>
      <c r="EL112" s="37"/>
      <c r="EM112" s="37"/>
      <c r="EN112" s="37"/>
      <c r="EO112" s="37"/>
      <c r="EP112" s="37"/>
      <c r="EQ112" s="37"/>
      <c r="ER112" s="37"/>
      <c r="ES112" s="37"/>
      <c r="ET112" s="37"/>
      <c r="EU112" s="37"/>
      <c r="WZC112" s="37"/>
      <c r="WZD112" s="37"/>
      <c r="WZE112" s="37"/>
      <c r="WZF112" s="37"/>
      <c r="WZG112" s="37"/>
      <c r="WZH112" s="37"/>
      <c r="WZI112" s="37"/>
      <c r="WZJ112" s="37"/>
      <c r="WZK112" s="37"/>
      <c r="WZL112" s="37"/>
      <c r="WZM112" s="37"/>
      <c r="WZN112" s="37"/>
      <c r="WZO112" s="37"/>
      <c r="WZP112" s="37"/>
      <c r="WZQ112" s="37"/>
      <c r="WZR112" s="37"/>
      <c r="WZS112" s="37"/>
      <c r="WZT112" s="37"/>
      <c r="WZU112" s="37"/>
      <c r="WZV112" s="37"/>
      <c r="WZW112" s="37"/>
      <c r="WZX112" s="37"/>
      <c r="WZY112" s="37"/>
      <c r="WZZ112" s="37"/>
      <c r="XAA112" s="37"/>
      <c r="XAB112" s="37"/>
      <c r="XAC112" s="37"/>
      <c r="XAD112" s="37"/>
      <c r="XAE112" s="37"/>
      <c r="XAF112" s="37"/>
      <c r="XAG112" s="37"/>
      <c r="XAH112" s="37"/>
      <c r="XAI112" s="37"/>
      <c r="XAJ112" s="37"/>
      <c r="XAK112" s="37"/>
      <c r="XAL112" s="37"/>
      <c r="XAM112" s="37"/>
      <c r="XAN112" s="37"/>
      <c r="XAO112" s="37"/>
      <c r="XAP112" s="37"/>
      <c r="XAQ112" s="37"/>
      <c r="XAR112" s="37"/>
      <c r="XAS112" s="37"/>
      <c r="XAT112" s="37"/>
      <c r="XAU112" s="37"/>
      <c r="XAV112" s="37"/>
      <c r="XAW112" s="37"/>
      <c r="XAX112" s="37"/>
      <c r="XAY112" s="37"/>
      <c r="XAZ112" s="37"/>
      <c r="XBA112" s="37"/>
      <c r="XBB112" s="37"/>
      <c r="XBC112" s="37"/>
      <c r="XBD112" s="37"/>
      <c r="XBE112" s="37"/>
      <c r="XBF112" s="37"/>
      <c r="XBG112" s="37"/>
      <c r="XBH112" s="37"/>
      <c r="XBI112" s="37"/>
      <c r="XBJ112" s="37"/>
      <c r="XBK112" s="37"/>
      <c r="XBL112" s="37"/>
      <c r="XBM112" s="37"/>
      <c r="XBN112" s="37"/>
      <c r="XBO112" s="37"/>
      <c r="XBP112" s="37"/>
      <c r="XBQ112" s="37"/>
      <c r="XBR112" s="37"/>
      <c r="XBS112" s="37"/>
      <c r="XBT112" s="37"/>
      <c r="XBU112" s="37"/>
      <c r="XBV112" s="37"/>
      <c r="XBW112" s="37"/>
      <c r="XBX112" s="37"/>
      <c r="XBY112" s="37"/>
      <c r="XBZ112" s="37"/>
      <c r="XCA112" s="37"/>
      <c r="XCB112" s="37"/>
      <c r="XCC112" s="37"/>
      <c r="XCD112" s="37"/>
      <c r="XCE112" s="37"/>
      <c r="XCF112" s="37"/>
      <c r="XCG112" s="37"/>
      <c r="XCH112" s="37"/>
      <c r="XCI112" s="37"/>
      <c r="XCJ112" s="37"/>
      <c r="XCK112" s="37"/>
      <c r="XCL112" s="37"/>
      <c r="XCM112" s="37"/>
      <c r="XCN112" s="37"/>
      <c r="XCO112" s="37"/>
      <c r="XCP112" s="37"/>
      <c r="XCQ112" s="37"/>
      <c r="XCR112" s="37"/>
      <c r="XCS112" s="37"/>
      <c r="XCT112" s="37"/>
      <c r="XCU112" s="37"/>
      <c r="XCV112" s="37"/>
      <c r="XCW112" s="37"/>
      <c r="XCX112" s="37"/>
      <c r="XCY112" s="37"/>
      <c r="XCZ112" s="37"/>
      <c r="XDA112" s="37"/>
      <c r="XDB112" s="37"/>
      <c r="XDC112" s="37"/>
      <c r="XDD112" s="37"/>
      <c r="XDE112" s="37"/>
      <c r="XDF112" s="37"/>
      <c r="XDG112" s="37"/>
      <c r="XDH112" s="37"/>
      <c r="XDI112" s="37"/>
      <c r="XDJ112" s="37"/>
      <c r="XDK112" s="37"/>
      <c r="XDL112" s="37"/>
      <c r="XDM112" s="37"/>
      <c r="XDN112" s="37"/>
      <c r="XDO112" s="37"/>
      <c r="XDP112" s="37"/>
      <c r="XDQ112" s="37"/>
      <c r="XDR112" s="37"/>
      <c r="XDS112" s="37"/>
      <c r="XDT112" s="37"/>
      <c r="XDU112" s="37"/>
      <c r="XDV112" s="37"/>
      <c r="XDW112" s="37"/>
      <c r="XDX112" s="37"/>
      <c r="XDY112" s="37"/>
      <c r="XDZ112" s="37"/>
      <c r="XEA112" s="37"/>
      <c r="XEB112" s="37"/>
      <c r="XEC112" s="37"/>
      <c r="XED112" s="37"/>
      <c r="XEE112" s="37"/>
      <c r="XEF112" s="37"/>
      <c r="XEG112" s="37"/>
      <c r="XEH112" s="37"/>
      <c r="XEI112" s="37"/>
      <c r="XEJ112" s="37"/>
      <c r="XEK112" s="37"/>
      <c r="XEL112" s="37"/>
      <c r="XEM112" s="37"/>
      <c r="XEN112" s="37"/>
      <c r="XEO112" s="37"/>
      <c r="XEP112" s="37"/>
      <c r="XEQ112" s="37"/>
      <c r="XER112" s="37"/>
      <c r="XES112" s="37"/>
      <c r="XET112" s="37"/>
      <c r="XEU112" s="37"/>
      <c r="XEV112" s="37"/>
      <c r="XEW112" s="37"/>
      <c r="XEX112" s="37"/>
      <c r="XEY112" s="37"/>
      <c r="XEZ112" s="37"/>
      <c r="XFA112" s="37"/>
      <c r="XFB112" s="37"/>
      <c r="XFC112" s="37"/>
      <c r="XFD112" s="37"/>
    </row>
    <row r="113" spans="1:151 16227:16384" s="12" customFormat="1" ht="20.25" customHeight="1" x14ac:dyDescent="0.25">
      <c r="A113" s="93"/>
      <c r="B113" s="94"/>
      <c r="C113" s="77">
        <v>15</v>
      </c>
      <c r="D113" s="78"/>
      <c r="E113" s="56" t="s">
        <v>225</v>
      </c>
      <c r="F113" s="77">
        <f t="shared" si="5"/>
        <v>322.70472000000001</v>
      </c>
      <c r="G113" s="78"/>
      <c r="H113" s="56">
        <v>0</v>
      </c>
      <c r="I113" s="56">
        <f t="shared" si="8"/>
        <v>484.05708000000004</v>
      </c>
      <c r="J113" s="37"/>
      <c r="K113" s="37"/>
      <c r="L113" s="37"/>
      <c r="M113" s="37"/>
      <c r="N113" s="37"/>
      <c r="O113" s="37"/>
      <c r="P113" s="37"/>
      <c r="Q113" s="37"/>
      <c r="R113" s="37"/>
      <c r="S113" s="37"/>
      <c r="T113" s="37"/>
      <c r="U113" s="43" t="str">
        <f t="shared" ca="1" si="9"/>
        <v>1615,..,2615</v>
      </c>
      <c r="V113" s="43">
        <f t="shared" ca="1" si="6"/>
        <v>1615</v>
      </c>
      <c r="W113" s="43">
        <f t="shared" ca="1" si="7"/>
        <v>2615</v>
      </c>
      <c r="X113" s="37"/>
      <c r="Y113" s="37"/>
      <c r="Z113" s="37"/>
      <c r="AA113" s="37"/>
      <c r="AB113" s="37"/>
      <c r="AC113" s="37"/>
      <c r="AD113" s="37"/>
      <c r="AE113" s="37"/>
      <c r="AF113" s="37"/>
      <c r="AG113" s="37"/>
      <c r="AH113" s="37"/>
      <c r="AI113" s="37"/>
      <c r="AJ113" s="37"/>
      <c r="AK113" s="37"/>
      <c r="AL113" s="37"/>
      <c r="AM113" s="37"/>
      <c r="AN113" s="37"/>
      <c r="AO113" s="37"/>
      <c r="AP113" s="37"/>
      <c r="AQ113" s="37"/>
      <c r="AR113" s="37"/>
      <c r="AS113" s="37"/>
      <c r="AT113" s="37"/>
      <c r="AU113" s="37"/>
      <c r="AV113" s="37"/>
      <c r="AW113" s="37"/>
      <c r="AX113" s="37"/>
      <c r="AY113" s="37"/>
      <c r="AZ113" s="37"/>
      <c r="BA113" s="37"/>
      <c r="BB113" s="37"/>
      <c r="BC113" s="37"/>
      <c r="BD113" s="37"/>
      <c r="BE113" s="37"/>
      <c r="BF113" s="37"/>
      <c r="BG113" s="37"/>
      <c r="BH113" s="37"/>
      <c r="BI113" s="37"/>
      <c r="BJ113" s="37"/>
      <c r="BK113" s="37"/>
      <c r="BL113" s="37"/>
      <c r="BM113" s="37"/>
      <c r="BN113" s="37"/>
      <c r="BO113" s="37"/>
      <c r="BP113" s="37"/>
      <c r="BQ113" s="37"/>
      <c r="BR113" s="37"/>
      <c r="BS113" s="37"/>
      <c r="BT113" s="37"/>
      <c r="BU113" s="37"/>
      <c r="BV113" s="37"/>
      <c r="BW113" s="37"/>
      <c r="BX113" s="37"/>
      <c r="BY113" s="37"/>
      <c r="BZ113" s="37"/>
      <c r="CA113" s="37"/>
      <c r="CB113" s="37"/>
      <c r="CC113" s="37"/>
      <c r="CD113" s="37"/>
      <c r="CE113" s="37"/>
      <c r="CF113" s="37"/>
      <c r="CG113" s="37"/>
      <c r="CH113" s="37"/>
      <c r="CI113" s="37"/>
      <c r="CJ113" s="37"/>
      <c r="CK113" s="37"/>
      <c r="CL113" s="37"/>
      <c r="CM113" s="37"/>
      <c r="CN113" s="37"/>
      <c r="CO113" s="37"/>
      <c r="CP113" s="37"/>
      <c r="CQ113" s="37"/>
      <c r="CR113" s="37"/>
      <c r="CS113" s="37"/>
      <c r="CT113" s="37"/>
      <c r="CU113" s="37"/>
      <c r="CV113" s="37"/>
      <c r="CW113" s="37"/>
      <c r="CX113" s="37"/>
      <c r="CY113" s="37"/>
      <c r="CZ113" s="37"/>
      <c r="DA113" s="37"/>
      <c r="DB113" s="37"/>
      <c r="DC113" s="37"/>
      <c r="DD113" s="37"/>
      <c r="DE113" s="37"/>
      <c r="DF113" s="37"/>
      <c r="DG113" s="37"/>
      <c r="DH113" s="37"/>
      <c r="DI113" s="37"/>
      <c r="DJ113" s="37"/>
      <c r="DK113" s="37"/>
      <c r="DL113" s="37"/>
      <c r="DM113" s="37"/>
      <c r="DN113" s="37"/>
      <c r="DO113" s="37"/>
      <c r="DP113" s="37"/>
      <c r="DQ113" s="37"/>
      <c r="DR113" s="37"/>
      <c r="DS113" s="37"/>
      <c r="DT113" s="37"/>
      <c r="DU113" s="37"/>
      <c r="DV113" s="37"/>
      <c r="DW113" s="37"/>
      <c r="DX113" s="37"/>
      <c r="DY113" s="37"/>
      <c r="DZ113" s="37"/>
      <c r="EA113" s="37"/>
      <c r="EB113" s="37"/>
      <c r="EC113" s="37"/>
      <c r="ED113" s="37"/>
      <c r="EE113" s="37"/>
      <c r="EF113" s="37"/>
      <c r="EG113" s="37"/>
      <c r="EH113" s="37"/>
      <c r="EI113" s="37"/>
      <c r="EJ113" s="37"/>
      <c r="EK113" s="37"/>
      <c r="EL113" s="37"/>
      <c r="EM113" s="37"/>
      <c r="EN113" s="37"/>
      <c r="EO113" s="37"/>
      <c r="EP113" s="37"/>
      <c r="EQ113" s="37"/>
      <c r="ER113" s="37"/>
      <c r="ES113" s="37"/>
      <c r="ET113" s="37"/>
      <c r="EU113" s="37"/>
      <c r="WZC113" s="37"/>
      <c r="WZD113" s="37"/>
      <c r="WZE113" s="37"/>
      <c r="WZF113" s="37"/>
      <c r="WZG113" s="37"/>
      <c r="WZH113" s="37"/>
      <c r="WZI113" s="37"/>
      <c r="WZJ113" s="37"/>
      <c r="WZK113" s="37"/>
      <c r="WZL113" s="37"/>
      <c r="WZM113" s="37"/>
      <c r="WZN113" s="37"/>
      <c r="WZO113" s="37"/>
      <c r="WZP113" s="37"/>
      <c r="WZQ113" s="37"/>
      <c r="WZR113" s="37"/>
      <c r="WZS113" s="37"/>
      <c r="WZT113" s="37"/>
      <c r="WZU113" s="37"/>
      <c r="WZV113" s="37"/>
      <c r="WZW113" s="37"/>
      <c r="WZX113" s="37"/>
      <c r="WZY113" s="37"/>
      <c r="WZZ113" s="37"/>
      <c r="XAA113" s="37"/>
      <c r="XAB113" s="37"/>
      <c r="XAC113" s="37"/>
      <c r="XAD113" s="37"/>
      <c r="XAE113" s="37"/>
      <c r="XAF113" s="37"/>
      <c r="XAG113" s="37"/>
      <c r="XAH113" s="37"/>
      <c r="XAI113" s="37"/>
      <c r="XAJ113" s="37"/>
      <c r="XAK113" s="37"/>
      <c r="XAL113" s="37"/>
      <c r="XAM113" s="37"/>
      <c r="XAN113" s="37"/>
      <c r="XAO113" s="37"/>
      <c r="XAP113" s="37"/>
      <c r="XAQ113" s="37"/>
      <c r="XAR113" s="37"/>
      <c r="XAS113" s="37"/>
      <c r="XAT113" s="37"/>
      <c r="XAU113" s="37"/>
      <c r="XAV113" s="37"/>
      <c r="XAW113" s="37"/>
      <c r="XAX113" s="37"/>
      <c r="XAY113" s="37"/>
      <c r="XAZ113" s="37"/>
      <c r="XBA113" s="37"/>
      <c r="XBB113" s="37"/>
      <c r="XBC113" s="37"/>
      <c r="XBD113" s="37"/>
      <c r="XBE113" s="37"/>
      <c r="XBF113" s="37"/>
      <c r="XBG113" s="37"/>
      <c r="XBH113" s="37"/>
      <c r="XBI113" s="37"/>
      <c r="XBJ113" s="37"/>
      <c r="XBK113" s="37"/>
      <c r="XBL113" s="37"/>
      <c r="XBM113" s="37"/>
      <c r="XBN113" s="37"/>
      <c r="XBO113" s="37"/>
      <c r="XBP113" s="37"/>
      <c r="XBQ113" s="37"/>
      <c r="XBR113" s="37"/>
      <c r="XBS113" s="37"/>
      <c r="XBT113" s="37"/>
      <c r="XBU113" s="37"/>
      <c r="XBV113" s="37"/>
      <c r="XBW113" s="37"/>
      <c r="XBX113" s="37"/>
      <c r="XBY113" s="37"/>
      <c r="XBZ113" s="37"/>
      <c r="XCA113" s="37"/>
      <c r="XCB113" s="37"/>
      <c r="XCC113" s="37"/>
      <c r="XCD113" s="37"/>
      <c r="XCE113" s="37"/>
      <c r="XCF113" s="37"/>
      <c r="XCG113" s="37"/>
      <c r="XCH113" s="37"/>
      <c r="XCI113" s="37"/>
      <c r="XCJ113" s="37"/>
      <c r="XCK113" s="37"/>
      <c r="XCL113" s="37"/>
      <c r="XCM113" s="37"/>
      <c r="XCN113" s="37"/>
      <c r="XCO113" s="37"/>
      <c r="XCP113" s="37"/>
      <c r="XCQ113" s="37"/>
      <c r="XCR113" s="37"/>
      <c r="XCS113" s="37"/>
      <c r="XCT113" s="37"/>
      <c r="XCU113" s="37"/>
      <c r="XCV113" s="37"/>
      <c r="XCW113" s="37"/>
      <c r="XCX113" s="37"/>
      <c r="XCY113" s="37"/>
      <c r="XCZ113" s="37"/>
      <c r="XDA113" s="37"/>
      <c r="XDB113" s="37"/>
      <c r="XDC113" s="37"/>
      <c r="XDD113" s="37"/>
      <c r="XDE113" s="37"/>
      <c r="XDF113" s="37"/>
      <c r="XDG113" s="37"/>
      <c r="XDH113" s="37"/>
      <c r="XDI113" s="37"/>
      <c r="XDJ113" s="37"/>
      <c r="XDK113" s="37"/>
      <c r="XDL113" s="37"/>
      <c r="XDM113" s="37"/>
      <c r="XDN113" s="37"/>
      <c r="XDO113" s="37"/>
      <c r="XDP113" s="37"/>
      <c r="XDQ113" s="37"/>
      <c r="XDR113" s="37"/>
      <c r="XDS113" s="37"/>
      <c r="XDT113" s="37"/>
      <c r="XDU113" s="37"/>
      <c r="XDV113" s="37"/>
      <c r="XDW113" s="37"/>
      <c r="XDX113" s="37"/>
      <c r="XDY113" s="37"/>
      <c r="XDZ113" s="37"/>
      <c r="XEA113" s="37"/>
      <c r="XEB113" s="37"/>
      <c r="XEC113" s="37"/>
      <c r="XED113" s="37"/>
      <c r="XEE113" s="37"/>
      <c r="XEF113" s="37"/>
      <c r="XEG113" s="37"/>
      <c r="XEH113" s="37"/>
      <c r="XEI113" s="37"/>
      <c r="XEJ113" s="37"/>
      <c r="XEK113" s="37"/>
      <c r="XEL113" s="37"/>
      <c r="XEM113" s="37"/>
      <c r="XEN113" s="37"/>
      <c r="XEO113" s="37"/>
      <c r="XEP113" s="37"/>
      <c r="XEQ113" s="37"/>
      <c r="XER113" s="37"/>
      <c r="XES113" s="37"/>
      <c r="XET113" s="37"/>
      <c r="XEU113" s="37"/>
      <c r="XEV113" s="37"/>
      <c r="XEW113" s="37"/>
      <c r="XEX113" s="37"/>
      <c r="XEY113" s="37"/>
      <c r="XEZ113" s="37"/>
      <c r="XFA113" s="37"/>
      <c r="XFB113" s="37"/>
      <c r="XFC113" s="37"/>
      <c r="XFD113" s="37"/>
    </row>
    <row r="114" spans="1:151 16227:16384" s="12" customFormat="1" ht="20.25" customHeight="1" x14ac:dyDescent="0.25">
      <c r="A114" s="93"/>
      <c r="B114" s="94"/>
      <c r="C114" s="77">
        <v>16</v>
      </c>
      <c r="D114" s="78"/>
      <c r="E114" s="56" t="s">
        <v>225</v>
      </c>
      <c r="F114" s="77">
        <f t="shared" si="5"/>
        <v>322.70472000000001</v>
      </c>
      <c r="G114" s="78"/>
      <c r="H114" s="56">
        <v>0</v>
      </c>
      <c r="I114" s="56">
        <f t="shared" si="8"/>
        <v>484.05708000000004</v>
      </c>
      <c r="J114" s="37"/>
      <c r="K114" s="37"/>
      <c r="L114" s="37"/>
      <c r="M114" s="37"/>
      <c r="N114" s="37"/>
      <c r="O114" s="37"/>
      <c r="P114" s="37"/>
      <c r="Q114" s="37"/>
      <c r="R114" s="37"/>
      <c r="S114" s="37"/>
      <c r="T114" s="37"/>
      <c r="U114" s="43" t="str">
        <f t="shared" ca="1" si="9"/>
        <v>1616,..,2616</v>
      </c>
      <c r="V114" s="43">
        <f t="shared" ca="1" si="6"/>
        <v>1616</v>
      </c>
      <c r="W114" s="43">
        <f t="shared" ca="1" si="7"/>
        <v>2616</v>
      </c>
      <c r="X114" s="37"/>
      <c r="Y114" s="37"/>
      <c r="Z114" s="37"/>
      <c r="AA114" s="37"/>
      <c r="AB114" s="37"/>
      <c r="AC114" s="37"/>
      <c r="AD114" s="37"/>
      <c r="AE114" s="37"/>
      <c r="AF114" s="37"/>
      <c r="AG114" s="37"/>
      <c r="AH114" s="37"/>
      <c r="AI114" s="37"/>
      <c r="AJ114" s="37"/>
      <c r="AK114" s="37"/>
      <c r="AL114" s="37"/>
      <c r="AM114" s="37"/>
      <c r="AN114" s="37"/>
      <c r="AO114" s="37"/>
      <c r="AP114" s="37"/>
      <c r="AQ114" s="37"/>
      <c r="AR114" s="37"/>
      <c r="AS114" s="37"/>
      <c r="AT114" s="37"/>
      <c r="AU114" s="37"/>
      <c r="AV114" s="37"/>
      <c r="AW114" s="37"/>
      <c r="AX114" s="37"/>
      <c r="AY114" s="37"/>
      <c r="AZ114" s="37"/>
      <c r="BA114" s="37"/>
      <c r="BB114" s="37"/>
      <c r="BC114" s="37"/>
      <c r="BD114" s="37"/>
      <c r="BE114" s="37"/>
      <c r="BF114" s="37"/>
      <c r="BG114" s="37"/>
      <c r="BH114" s="37"/>
      <c r="BI114" s="37"/>
      <c r="BJ114" s="37"/>
      <c r="BK114" s="37"/>
      <c r="BL114" s="37"/>
      <c r="BM114" s="37"/>
      <c r="BN114" s="37"/>
      <c r="BO114" s="37"/>
      <c r="BP114" s="37"/>
      <c r="BQ114" s="37"/>
      <c r="BR114" s="37"/>
      <c r="BS114" s="37"/>
      <c r="BT114" s="37"/>
      <c r="BU114" s="37"/>
      <c r="BV114" s="37"/>
      <c r="BW114" s="37"/>
      <c r="BX114" s="37"/>
      <c r="BY114" s="37"/>
      <c r="BZ114" s="37"/>
      <c r="CA114" s="37"/>
      <c r="CB114" s="37"/>
      <c r="CC114" s="37"/>
      <c r="CD114" s="37"/>
      <c r="CE114" s="37"/>
      <c r="CF114" s="37"/>
      <c r="CG114" s="37"/>
      <c r="CH114" s="37"/>
      <c r="CI114" s="37"/>
      <c r="CJ114" s="37"/>
      <c r="CK114" s="37"/>
      <c r="CL114" s="37"/>
      <c r="CM114" s="37"/>
      <c r="CN114" s="37"/>
      <c r="CO114" s="37"/>
      <c r="CP114" s="37"/>
      <c r="CQ114" s="37"/>
      <c r="CR114" s="37"/>
      <c r="CS114" s="37"/>
      <c r="CT114" s="37"/>
      <c r="CU114" s="37"/>
      <c r="CV114" s="37"/>
      <c r="CW114" s="37"/>
      <c r="CX114" s="37"/>
      <c r="CY114" s="37"/>
      <c r="CZ114" s="37"/>
      <c r="DA114" s="37"/>
      <c r="DB114" s="37"/>
      <c r="DC114" s="37"/>
      <c r="DD114" s="37"/>
      <c r="DE114" s="37"/>
      <c r="DF114" s="37"/>
      <c r="DG114" s="37"/>
      <c r="DH114" s="37"/>
      <c r="DI114" s="37"/>
      <c r="DJ114" s="37"/>
      <c r="DK114" s="37"/>
      <c r="DL114" s="37"/>
      <c r="DM114" s="37"/>
      <c r="DN114" s="37"/>
      <c r="DO114" s="37"/>
      <c r="DP114" s="37"/>
      <c r="DQ114" s="37"/>
      <c r="DR114" s="37"/>
      <c r="DS114" s="37"/>
      <c r="DT114" s="37"/>
      <c r="DU114" s="37"/>
      <c r="DV114" s="37"/>
      <c r="DW114" s="37"/>
      <c r="DX114" s="37"/>
      <c r="DY114" s="37"/>
      <c r="DZ114" s="37"/>
      <c r="EA114" s="37"/>
      <c r="EB114" s="37"/>
      <c r="EC114" s="37"/>
      <c r="ED114" s="37"/>
      <c r="EE114" s="37"/>
      <c r="EF114" s="37"/>
      <c r="EG114" s="37"/>
      <c r="EH114" s="37"/>
      <c r="EI114" s="37"/>
      <c r="EJ114" s="37"/>
      <c r="EK114" s="37"/>
      <c r="EL114" s="37"/>
      <c r="EM114" s="37"/>
      <c r="EN114" s="37"/>
      <c r="EO114" s="37"/>
      <c r="EP114" s="37"/>
      <c r="EQ114" s="37"/>
      <c r="ER114" s="37"/>
      <c r="ES114" s="37"/>
      <c r="ET114" s="37"/>
      <c r="EU114" s="37"/>
      <c r="WZC114" s="37"/>
      <c r="WZD114" s="37"/>
      <c r="WZE114" s="37"/>
      <c r="WZF114" s="37"/>
      <c r="WZG114" s="37"/>
      <c r="WZH114" s="37"/>
      <c r="WZI114" s="37"/>
      <c r="WZJ114" s="37"/>
      <c r="WZK114" s="37"/>
      <c r="WZL114" s="37"/>
      <c r="WZM114" s="37"/>
      <c r="WZN114" s="37"/>
      <c r="WZO114" s="37"/>
      <c r="WZP114" s="37"/>
      <c r="WZQ114" s="37"/>
      <c r="WZR114" s="37"/>
      <c r="WZS114" s="37"/>
      <c r="WZT114" s="37"/>
      <c r="WZU114" s="37"/>
      <c r="WZV114" s="37"/>
      <c r="WZW114" s="37"/>
      <c r="WZX114" s="37"/>
      <c r="WZY114" s="37"/>
      <c r="WZZ114" s="37"/>
      <c r="XAA114" s="37"/>
      <c r="XAB114" s="37"/>
      <c r="XAC114" s="37"/>
      <c r="XAD114" s="37"/>
      <c r="XAE114" s="37"/>
      <c r="XAF114" s="37"/>
      <c r="XAG114" s="37"/>
      <c r="XAH114" s="37"/>
      <c r="XAI114" s="37"/>
      <c r="XAJ114" s="37"/>
      <c r="XAK114" s="37"/>
      <c r="XAL114" s="37"/>
      <c r="XAM114" s="37"/>
      <c r="XAN114" s="37"/>
      <c r="XAO114" s="37"/>
      <c r="XAP114" s="37"/>
      <c r="XAQ114" s="37"/>
      <c r="XAR114" s="37"/>
      <c r="XAS114" s="37"/>
      <c r="XAT114" s="37"/>
      <c r="XAU114" s="37"/>
      <c r="XAV114" s="37"/>
      <c r="XAW114" s="37"/>
      <c r="XAX114" s="37"/>
      <c r="XAY114" s="37"/>
      <c r="XAZ114" s="37"/>
      <c r="XBA114" s="37"/>
      <c r="XBB114" s="37"/>
      <c r="XBC114" s="37"/>
      <c r="XBD114" s="37"/>
      <c r="XBE114" s="37"/>
      <c r="XBF114" s="37"/>
      <c r="XBG114" s="37"/>
      <c r="XBH114" s="37"/>
      <c r="XBI114" s="37"/>
      <c r="XBJ114" s="37"/>
      <c r="XBK114" s="37"/>
      <c r="XBL114" s="37"/>
      <c r="XBM114" s="37"/>
      <c r="XBN114" s="37"/>
      <c r="XBO114" s="37"/>
      <c r="XBP114" s="37"/>
      <c r="XBQ114" s="37"/>
      <c r="XBR114" s="37"/>
      <c r="XBS114" s="37"/>
      <c r="XBT114" s="37"/>
      <c r="XBU114" s="37"/>
      <c r="XBV114" s="37"/>
      <c r="XBW114" s="37"/>
      <c r="XBX114" s="37"/>
      <c r="XBY114" s="37"/>
      <c r="XBZ114" s="37"/>
      <c r="XCA114" s="37"/>
      <c r="XCB114" s="37"/>
      <c r="XCC114" s="37"/>
      <c r="XCD114" s="37"/>
      <c r="XCE114" s="37"/>
      <c r="XCF114" s="37"/>
      <c r="XCG114" s="37"/>
      <c r="XCH114" s="37"/>
      <c r="XCI114" s="37"/>
      <c r="XCJ114" s="37"/>
      <c r="XCK114" s="37"/>
      <c r="XCL114" s="37"/>
      <c r="XCM114" s="37"/>
      <c r="XCN114" s="37"/>
      <c r="XCO114" s="37"/>
      <c r="XCP114" s="37"/>
      <c r="XCQ114" s="37"/>
      <c r="XCR114" s="37"/>
      <c r="XCS114" s="37"/>
      <c r="XCT114" s="37"/>
      <c r="XCU114" s="37"/>
      <c r="XCV114" s="37"/>
      <c r="XCW114" s="37"/>
      <c r="XCX114" s="37"/>
      <c r="XCY114" s="37"/>
      <c r="XCZ114" s="37"/>
      <c r="XDA114" s="37"/>
      <c r="XDB114" s="37"/>
      <c r="XDC114" s="37"/>
      <c r="XDD114" s="37"/>
      <c r="XDE114" s="37"/>
      <c r="XDF114" s="37"/>
      <c r="XDG114" s="37"/>
      <c r="XDH114" s="37"/>
      <c r="XDI114" s="37"/>
      <c r="XDJ114" s="37"/>
      <c r="XDK114" s="37"/>
      <c r="XDL114" s="37"/>
      <c r="XDM114" s="37"/>
      <c r="XDN114" s="37"/>
      <c r="XDO114" s="37"/>
      <c r="XDP114" s="37"/>
      <c r="XDQ114" s="37"/>
      <c r="XDR114" s="37"/>
      <c r="XDS114" s="37"/>
      <c r="XDT114" s="37"/>
      <c r="XDU114" s="37"/>
      <c r="XDV114" s="37"/>
      <c r="XDW114" s="37"/>
      <c r="XDX114" s="37"/>
      <c r="XDY114" s="37"/>
      <c r="XDZ114" s="37"/>
      <c r="XEA114" s="37"/>
      <c r="XEB114" s="37"/>
      <c r="XEC114" s="37"/>
      <c r="XED114" s="37"/>
      <c r="XEE114" s="37"/>
      <c r="XEF114" s="37"/>
      <c r="XEG114" s="37"/>
      <c r="XEH114" s="37"/>
      <c r="XEI114" s="37"/>
      <c r="XEJ114" s="37"/>
      <c r="XEK114" s="37"/>
      <c r="XEL114" s="37"/>
      <c r="XEM114" s="37"/>
      <c r="XEN114" s="37"/>
      <c r="XEO114" s="37"/>
      <c r="XEP114" s="37"/>
      <c r="XEQ114" s="37"/>
      <c r="XER114" s="37"/>
      <c r="XES114" s="37"/>
      <c r="XET114" s="37"/>
      <c r="XEU114" s="37"/>
      <c r="XEV114" s="37"/>
      <c r="XEW114" s="37"/>
      <c r="XEX114" s="37"/>
      <c r="XEY114" s="37"/>
      <c r="XEZ114" s="37"/>
      <c r="XFA114" s="37"/>
      <c r="XFB114" s="37"/>
      <c r="XFC114" s="37"/>
      <c r="XFD114" s="37"/>
    </row>
    <row r="115" spans="1:151 16227:16384" s="12" customFormat="1" ht="20.25" customHeight="1" x14ac:dyDescent="0.25">
      <c r="A115" s="93"/>
      <c r="B115" s="94"/>
      <c r="C115" s="77">
        <v>17</v>
      </c>
      <c r="D115" s="78"/>
      <c r="E115" s="56" t="s">
        <v>225</v>
      </c>
      <c r="F115" s="77">
        <f t="shared" si="5"/>
        <v>322.70472000000001</v>
      </c>
      <c r="G115" s="78"/>
      <c r="H115" s="56">
        <v>0</v>
      </c>
      <c r="I115" s="56">
        <f t="shared" si="8"/>
        <v>484.05708000000004</v>
      </c>
      <c r="J115" s="1"/>
      <c r="K115" s="1"/>
      <c r="L115" s="1"/>
      <c r="M115" s="1"/>
      <c r="N115" s="1"/>
      <c r="O115" s="1"/>
      <c r="P115" s="1"/>
      <c r="Q115" s="1"/>
      <c r="R115" s="1"/>
      <c r="S115" s="1"/>
      <c r="T115" s="1"/>
      <c r="U115" s="43" t="str">
        <f t="shared" ca="1" si="9"/>
        <v>1617,..,2617</v>
      </c>
      <c r="V115" s="43">
        <f t="shared" ca="1" si="6"/>
        <v>1617</v>
      </c>
      <c r="W115" s="43">
        <f t="shared" ca="1" si="7"/>
        <v>2617</v>
      </c>
      <c r="X115" s="1"/>
      <c r="Y115" s="1"/>
      <c r="Z115" s="1"/>
      <c r="AA115" s="1"/>
      <c r="AB115" s="37"/>
      <c r="AC115" s="37"/>
      <c r="AD115" s="37"/>
      <c r="AE115" s="37"/>
      <c r="AF115" s="37"/>
      <c r="AG115" s="37"/>
      <c r="AH115" s="37"/>
      <c r="AI115" s="37"/>
      <c r="AJ115" s="37"/>
      <c r="AK115" s="37"/>
      <c r="AL115" s="37"/>
      <c r="AM115" s="37"/>
      <c r="AN115" s="37"/>
      <c r="AO115" s="37"/>
      <c r="AP115" s="37"/>
      <c r="AQ115" s="37"/>
      <c r="AR115" s="37"/>
      <c r="AS115" s="37"/>
      <c r="AT115" s="37"/>
      <c r="AU115" s="37"/>
      <c r="AV115" s="37"/>
      <c r="AW115" s="37"/>
      <c r="AX115" s="37"/>
      <c r="AY115" s="37"/>
      <c r="AZ115" s="37"/>
      <c r="BA115" s="37"/>
      <c r="BB115" s="37"/>
      <c r="BC115" s="37"/>
      <c r="BD115" s="37"/>
      <c r="BE115" s="37"/>
      <c r="BF115" s="37"/>
      <c r="BG115" s="37"/>
      <c r="BH115" s="37"/>
      <c r="BI115" s="37"/>
      <c r="BJ115" s="37"/>
      <c r="BK115" s="37"/>
      <c r="BL115" s="37"/>
      <c r="BM115" s="37"/>
      <c r="BN115" s="37"/>
      <c r="BO115" s="37"/>
      <c r="BP115" s="37"/>
      <c r="BQ115" s="37"/>
      <c r="BR115" s="37"/>
      <c r="BS115" s="37"/>
      <c r="BT115" s="37"/>
      <c r="BU115" s="37"/>
      <c r="BV115" s="37"/>
      <c r="BW115" s="37"/>
      <c r="BX115" s="37"/>
      <c r="BY115" s="37"/>
      <c r="BZ115" s="37"/>
      <c r="CA115" s="37"/>
      <c r="CB115" s="37"/>
      <c r="CC115" s="37"/>
      <c r="CD115" s="37"/>
      <c r="CE115" s="37"/>
      <c r="CF115" s="37"/>
      <c r="CG115" s="37"/>
      <c r="CH115" s="37"/>
      <c r="CI115" s="37"/>
      <c r="CJ115" s="37"/>
      <c r="CK115" s="37"/>
      <c r="CL115" s="37"/>
      <c r="CM115" s="37"/>
      <c r="CN115" s="37"/>
      <c r="CO115" s="37"/>
      <c r="CP115" s="37"/>
      <c r="CQ115" s="37"/>
      <c r="CR115" s="37"/>
      <c r="CS115" s="37"/>
      <c r="CT115" s="37"/>
      <c r="CU115" s="37"/>
      <c r="CV115" s="37"/>
      <c r="CW115" s="37"/>
      <c r="CX115" s="37"/>
      <c r="CY115" s="37"/>
      <c r="CZ115" s="37"/>
      <c r="DA115" s="37"/>
      <c r="DB115" s="37"/>
      <c r="DC115" s="37"/>
      <c r="DD115" s="37"/>
      <c r="DE115" s="37"/>
      <c r="DF115" s="37"/>
      <c r="DG115" s="37"/>
      <c r="DH115" s="37"/>
      <c r="DI115" s="37"/>
      <c r="DJ115" s="37"/>
      <c r="DK115" s="37"/>
      <c r="DL115" s="37"/>
      <c r="DM115" s="37"/>
      <c r="DN115" s="37"/>
      <c r="DO115" s="37"/>
      <c r="DP115" s="37"/>
      <c r="DQ115" s="37"/>
      <c r="DR115" s="37"/>
      <c r="DS115" s="37"/>
      <c r="DT115" s="37"/>
      <c r="DU115" s="37"/>
      <c r="DV115" s="37"/>
      <c r="DW115" s="37"/>
      <c r="DX115" s="37"/>
      <c r="DY115" s="37"/>
      <c r="DZ115" s="37"/>
      <c r="EA115" s="37"/>
      <c r="EB115" s="37"/>
      <c r="EC115" s="37"/>
      <c r="ED115" s="37"/>
      <c r="EE115" s="37"/>
      <c r="EF115" s="37"/>
      <c r="EG115" s="37"/>
      <c r="EH115" s="37"/>
      <c r="EI115" s="37"/>
      <c r="EJ115" s="37"/>
      <c r="EK115" s="37"/>
      <c r="EL115" s="37"/>
      <c r="EM115" s="37"/>
      <c r="EN115" s="37"/>
      <c r="EO115" s="37"/>
      <c r="EP115" s="37"/>
      <c r="EQ115" s="37"/>
      <c r="ER115" s="37"/>
      <c r="ES115" s="37"/>
      <c r="ET115" s="37"/>
      <c r="EU115" s="37"/>
      <c r="WZC115" s="37"/>
      <c r="WZD115" s="37"/>
      <c r="WZE115" s="37"/>
      <c r="WZF115" s="37"/>
      <c r="WZG115" s="37"/>
      <c r="WZH115" s="37"/>
      <c r="WZI115" s="37"/>
      <c r="WZJ115" s="37"/>
      <c r="WZK115" s="37"/>
      <c r="WZL115" s="37"/>
      <c r="WZM115" s="37"/>
      <c r="WZN115" s="37"/>
      <c r="WZO115" s="37"/>
      <c r="WZP115" s="37"/>
      <c r="WZQ115" s="37"/>
      <c r="WZR115" s="37"/>
      <c r="WZS115" s="37"/>
      <c r="WZT115" s="37"/>
      <c r="WZU115" s="37"/>
      <c r="WZV115" s="37"/>
      <c r="WZW115" s="37"/>
      <c r="WZX115" s="37"/>
      <c r="WZY115" s="37"/>
      <c r="WZZ115" s="37"/>
      <c r="XAA115" s="37"/>
      <c r="XAB115" s="37"/>
      <c r="XAC115" s="37"/>
      <c r="XAD115" s="37"/>
      <c r="XAE115" s="37"/>
      <c r="XAF115" s="37"/>
      <c r="XAG115" s="37"/>
      <c r="XAH115" s="37"/>
      <c r="XAI115" s="37"/>
      <c r="XAJ115" s="37"/>
      <c r="XAK115" s="37"/>
      <c r="XAL115" s="37"/>
      <c r="XAM115" s="37"/>
      <c r="XAN115" s="37"/>
      <c r="XAO115" s="37"/>
      <c r="XAP115" s="37"/>
      <c r="XAQ115" s="37"/>
      <c r="XAR115" s="37"/>
      <c r="XAS115" s="37"/>
      <c r="XAT115" s="37"/>
      <c r="XAU115" s="37"/>
      <c r="XAV115" s="37"/>
      <c r="XAW115" s="37"/>
      <c r="XAX115" s="37"/>
      <c r="XAY115" s="37"/>
      <c r="XAZ115" s="37"/>
      <c r="XBA115" s="37"/>
      <c r="XBB115" s="37"/>
      <c r="XBC115" s="37"/>
      <c r="XBD115" s="37"/>
      <c r="XBE115" s="37"/>
      <c r="XBF115" s="37"/>
      <c r="XBG115" s="37"/>
      <c r="XBH115" s="37"/>
      <c r="XBI115" s="37"/>
      <c r="XBJ115" s="37"/>
      <c r="XBK115" s="37"/>
      <c r="XBL115" s="37"/>
      <c r="XBM115" s="37"/>
      <c r="XBN115" s="37"/>
      <c r="XBO115" s="37"/>
      <c r="XBP115" s="37"/>
      <c r="XBQ115" s="37"/>
      <c r="XBR115" s="37"/>
      <c r="XBS115" s="37"/>
      <c r="XBT115" s="37"/>
      <c r="XBU115" s="37"/>
      <c r="XBV115" s="37"/>
      <c r="XBW115" s="37"/>
      <c r="XBX115" s="37"/>
      <c r="XBY115" s="37"/>
      <c r="XBZ115" s="37"/>
      <c r="XCA115" s="37"/>
      <c r="XCB115" s="37"/>
      <c r="XCC115" s="37"/>
      <c r="XCD115" s="37"/>
      <c r="XCE115" s="37"/>
      <c r="XCF115" s="37"/>
      <c r="XCG115" s="37"/>
      <c r="XCH115" s="37"/>
      <c r="XCI115" s="37"/>
      <c r="XCJ115" s="37"/>
      <c r="XCK115" s="37"/>
      <c r="XCL115" s="37"/>
      <c r="XCM115" s="37"/>
      <c r="XCN115" s="37"/>
      <c r="XCO115" s="37"/>
      <c r="XCP115" s="37"/>
      <c r="XCQ115" s="37"/>
      <c r="XCR115" s="37"/>
      <c r="XCS115" s="37"/>
      <c r="XCT115" s="37"/>
      <c r="XCU115" s="37"/>
      <c r="XCV115" s="37"/>
      <c r="XCW115" s="37"/>
      <c r="XCX115" s="37"/>
      <c r="XCY115" s="37"/>
      <c r="XCZ115" s="37"/>
      <c r="XDA115" s="37"/>
      <c r="XDB115" s="37"/>
      <c r="XDC115" s="37"/>
      <c r="XDD115" s="37"/>
      <c r="XDE115" s="37"/>
      <c r="XDF115" s="37"/>
      <c r="XDG115" s="37"/>
      <c r="XDH115" s="37"/>
      <c r="XDI115" s="37"/>
      <c r="XDJ115" s="37"/>
      <c r="XDK115" s="37"/>
      <c r="XDL115" s="37"/>
      <c r="XDM115" s="37"/>
      <c r="XDN115" s="37"/>
      <c r="XDO115" s="37"/>
      <c r="XDP115" s="37"/>
      <c r="XDQ115" s="37"/>
      <c r="XDR115" s="37"/>
      <c r="XDS115" s="37"/>
      <c r="XDT115" s="37"/>
      <c r="XDU115" s="37"/>
      <c r="XDV115" s="37"/>
      <c r="XDW115" s="37"/>
      <c r="XDX115" s="37"/>
      <c r="XDY115" s="37"/>
      <c r="XDZ115" s="37"/>
      <c r="XEA115" s="37"/>
      <c r="XEB115" s="37"/>
      <c r="XEC115" s="37"/>
      <c r="XED115" s="37"/>
      <c r="XEE115" s="37"/>
      <c r="XEF115" s="37"/>
      <c r="XEG115" s="37"/>
      <c r="XEH115" s="37"/>
      <c r="XEI115" s="37"/>
      <c r="XEJ115" s="37"/>
      <c r="XEK115" s="37"/>
      <c r="XEL115" s="37"/>
      <c r="XEM115" s="37"/>
      <c r="XEN115" s="37"/>
      <c r="XEO115" s="37"/>
      <c r="XEP115" s="37"/>
      <c r="XEQ115" s="37"/>
      <c r="XER115" s="37"/>
      <c r="XES115" s="37"/>
      <c r="XET115" s="37"/>
      <c r="XEU115" s="37"/>
      <c r="XEV115" s="37"/>
      <c r="XEW115" s="37"/>
      <c r="XEX115" s="37"/>
      <c r="XEY115" s="37"/>
      <c r="XEZ115" s="37"/>
      <c r="XFA115" s="37"/>
      <c r="XFB115" s="37"/>
      <c r="XFC115" s="37"/>
      <c r="XFD115" s="37"/>
    </row>
    <row r="116" spans="1:151 16227:16384" s="12" customFormat="1" ht="20.25" customHeight="1" x14ac:dyDescent="0.25">
      <c r="A116" s="93"/>
      <c r="B116" s="94"/>
      <c r="C116" s="77">
        <v>18</v>
      </c>
      <c r="D116" s="78"/>
      <c r="E116" s="56" t="s">
        <v>225</v>
      </c>
      <c r="F116" s="77">
        <f t="shared" si="5"/>
        <v>322.70472000000001</v>
      </c>
      <c r="G116" s="78"/>
      <c r="H116" s="56">
        <v>0</v>
      </c>
      <c r="I116" s="56">
        <f t="shared" si="8"/>
        <v>484.05708000000004</v>
      </c>
      <c r="J116" s="1"/>
      <c r="K116" s="1"/>
      <c r="L116" s="1"/>
      <c r="M116" s="1"/>
      <c r="N116" s="1"/>
      <c r="O116" s="1"/>
      <c r="P116" s="1"/>
      <c r="Q116" s="1"/>
      <c r="R116" s="1"/>
      <c r="S116" s="1"/>
      <c r="T116" s="1"/>
      <c r="U116" s="43" t="str">
        <f t="shared" ca="1" si="9"/>
        <v>1618,..,2618</v>
      </c>
      <c r="V116" s="43">
        <f t="shared" ca="1" si="6"/>
        <v>1618</v>
      </c>
      <c r="W116" s="43">
        <f t="shared" ca="1" si="7"/>
        <v>2618</v>
      </c>
      <c r="X116" s="1"/>
      <c r="Y116" s="1"/>
      <c r="Z116" s="1"/>
      <c r="AA116" s="1"/>
      <c r="AB116" s="37"/>
      <c r="AC116" s="37"/>
      <c r="AD116" s="37"/>
      <c r="AE116" s="37"/>
      <c r="AF116" s="37"/>
      <c r="AG116" s="37"/>
      <c r="AH116" s="37"/>
      <c r="AI116" s="37"/>
      <c r="AJ116" s="37"/>
      <c r="AK116" s="37"/>
      <c r="AL116" s="37"/>
      <c r="AM116" s="37"/>
      <c r="AN116" s="37"/>
      <c r="AO116" s="37"/>
      <c r="AP116" s="37"/>
      <c r="AQ116" s="37"/>
      <c r="AR116" s="37"/>
      <c r="AS116" s="37"/>
      <c r="AT116" s="37"/>
      <c r="AU116" s="37"/>
      <c r="AV116" s="37"/>
      <c r="AW116" s="37"/>
      <c r="AX116" s="37"/>
      <c r="AY116" s="37"/>
      <c r="AZ116" s="37"/>
      <c r="BA116" s="37"/>
      <c r="BB116" s="37"/>
      <c r="BC116" s="37"/>
      <c r="BD116" s="37"/>
      <c r="BE116" s="37"/>
      <c r="BF116" s="37"/>
      <c r="BG116" s="37"/>
      <c r="BH116" s="37"/>
      <c r="BI116" s="37"/>
      <c r="BJ116" s="37"/>
      <c r="BK116" s="37"/>
      <c r="BL116" s="37"/>
      <c r="BM116" s="37"/>
      <c r="BN116" s="37"/>
      <c r="BO116" s="37"/>
      <c r="BP116" s="37"/>
      <c r="BQ116" s="37"/>
      <c r="BR116" s="37"/>
      <c r="BS116" s="37"/>
      <c r="BT116" s="37"/>
      <c r="BU116" s="37"/>
      <c r="BV116" s="37"/>
      <c r="BW116" s="37"/>
      <c r="BX116" s="37"/>
      <c r="BY116" s="37"/>
      <c r="BZ116" s="37"/>
      <c r="CA116" s="37"/>
      <c r="CB116" s="37"/>
      <c r="CC116" s="37"/>
      <c r="CD116" s="37"/>
      <c r="CE116" s="37"/>
      <c r="CF116" s="37"/>
      <c r="CG116" s="37"/>
      <c r="CH116" s="37"/>
      <c r="CI116" s="37"/>
      <c r="CJ116" s="37"/>
      <c r="CK116" s="37"/>
      <c r="CL116" s="37"/>
      <c r="CM116" s="37"/>
      <c r="CN116" s="37"/>
      <c r="CO116" s="37"/>
      <c r="CP116" s="37"/>
      <c r="CQ116" s="37"/>
      <c r="CR116" s="37"/>
      <c r="CS116" s="37"/>
      <c r="CT116" s="37"/>
      <c r="CU116" s="37"/>
      <c r="CV116" s="37"/>
      <c r="CW116" s="37"/>
      <c r="CX116" s="37"/>
      <c r="CY116" s="37"/>
      <c r="CZ116" s="37"/>
      <c r="DA116" s="37"/>
      <c r="DB116" s="37"/>
      <c r="DC116" s="37"/>
      <c r="DD116" s="37"/>
      <c r="DE116" s="37"/>
      <c r="DF116" s="37"/>
      <c r="DG116" s="37"/>
      <c r="DH116" s="37"/>
      <c r="DI116" s="37"/>
      <c r="DJ116" s="37"/>
      <c r="DK116" s="37"/>
      <c r="DL116" s="37"/>
      <c r="DM116" s="37"/>
      <c r="DN116" s="37"/>
      <c r="DO116" s="37"/>
      <c r="DP116" s="37"/>
      <c r="DQ116" s="37"/>
      <c r="DR116" s="37"/>
      <c r="DS116" s="37"/>
      <c r="DT116" s="37"/>
      <c r="DU116" s="37"/>
      <c r="DV116" s="37"/>
      <c r="DW116" s="37"/>
      <c r="DX116" s="37"/>
      <c r="DY116" s="37"/>
      <c r="DZ116" s="37"/>
      <c r="EA116" s="37"/>
      <c r="EB116" s="37"/>
      <c r="EC116" s="37"/>
      <c r="ED116" s="37"/>
      <c r="EE116" s="37"/>
      <c r="EF116" s="37"/>
      <c r="EG116" s="37"/>
      <c r="EH116" s="37"/>
      <c r="EI116" s="37"/>
      <c r="EJ116" s="37"/>
      <c r="EK116" s="37"/>
      <c r="EL116" s="37"/>
      <c r="EM116" s="37"/>
      <c r="EN116" s="37"/>
      <c r="EO116" s="37"/>
      <c r="EP116" s="37"/>
      <c r="EQ116" s="37"/>
      <c r="ER116" s="37"/>
      <c r="ES116" s="37"/>
      <c r="ET116" s="37"/>
      <c r="EU116" s="37"/>
      <c r="WZC116" s="37"/>
      <c r="WZD116" s="37"/>
      <c r="WZE116" s="37"/>
      <c r="WZF116" s="37"/>
      <c r="WZG116" s="37"/>
      <c r="WZH116" s="37"/>
      <c r="WZI116" s="37"/>
      <c r="WZJ116" s="37"/>
      <c r="WZK116" s="37"/>
      <c r="WZL116" s="37"/>
      <c r="WZM116" s="37"/>
      <c r="WZN116" s="37"/>
      <c r="WZO116" s="37"/>
      <c r="WZP116" s="37"/>
      <c r="WZQ116" s="37"/>
      <c r="WZR116" s="37"/>
      <c r="WZS116" s="37"/>
      <c r="WZT116" s="37"/>
      <c r="WZU116" s="37"/>
      <c r="WZV116" s="37"/>
      <c r="WZW116" s="37"/>
      <c r="WZX116" s="37"/>
      <c r="WZY116" s="37"/>
      <c r="WZZ116" s="37"/>
      <c r="XAA116" s="37"/>
      <c r="XAB116" s="37"/>
      <c r="XAC116" s="37"/>
      <c r="XAD116" s="37"/>
      <c r="XAE116" s="37"/>
      <c r="XAF116" s="37"/>
      <c r="XAG116" s="37"/>
      <c r="XAH116" s="37"/>
      <c r="XAI116" s="37"/>
      <c r="XAJ116" s="37"/>
      <c r="XAK116" s="37"/>
      <c r="XAL116" s="37"/>
      <c r="XAM116" s="37"/>
      <c r="XAN116" s="37"/>
      <c r="XAO116" s="37"/>
      <c r="XAP116" s="37"/>
      <c r="XAQ116" s="37"/>
      <c r="XAR116" s="37"/>
      <c r="XAS116" s="37"/>
      <c r="XAT116" s="37"/>
      <c r="XAU116" s="37"/>
      <c r="XAV116" s="37"/>
      <c r="XAW116" s="37"/>
      <c r="XAX116" s="37"/>
      <c r="XAY116" s="37"/>
      <c r="XAZ116" s="37"/>
      <c r="XBA116" s="37"/>
      <c r="XBB116" s="37"/>
      <c r="XBC116" s="37"/>
      <c r="XBD116" s="37"/>
      <c r="XBE116" s="37"/>
      <c r="XBF116" s="37"/>
      <c r="XBG116" s="37"/>
      <c r="XBH116" s="37"/>
      <c r="XBI116" s="37"/>
      <c r="XBJ116" s="37"/>
      <c r="XBK116" s="37"/>
      <c r="XBL116" s="37"/>
      <c r="XBM116" s="37"/>
      <c r="XBN116" s="37"/>
      <c r="XBO116" s="37"/>
      <c r="XBP116" s="37"/>
      <c r="XBQ116" s="37"/>
      <c r="XBR116" s="37"/>
      <c r="XBS116" s="37"/>
      <c r="XBT116" s="37"/>
      <c r="XBU116" s="37"/>
      <c r="XBV116" s="37"/>
      <c r="XBW116" s="37"/>
      <c r="XBX116" s="37"/>
      <c r="XBY116" s="37"/>
      <c r="XBZ116" s="37"/>
      <c r="XCA116" s="37"/>
      <c r="XCB116" s="37"/>
      <c r="XCC116" s="37"/>
      <c r="XCD116" s="37"/>
      <c r="XCE116" s="37"/>
      <c r="XCF116" s="37"/>
      <c r="XCG116" s="37"/>
      <c r="XCH116" s="37"/>
      <c r="XCI116" s="37"/>
      <c r="XCJ116" s="37"/>
      <c r="XCK116" s="37"/>
      <c r="XCL116" s="37"/>
      <c r="XCM116" s="37"/>
      <c r="XCN116" s="37"/>
      <c r="XCO116" s="37"/>
      <c r="XCP116" s="37"/>
      <c r="XCQ116" s="37"/>
      <c r="XCR116" s="37"/>
      <c r="XCS116" s="37"/>
      <c r="XCT116" s="37"/>
      <c r="XCU116" s="37"/>
      <c r="XCV116" s="37"/>
      <c r="XCW116" s="37"/>
      <c r="XCX116" s="37"/>
      <c r="XCY116" s="37"/>
      <c r="XCZ116" s="37"/>
      <c r="XDA116" s="37"/>
      <c r="XDB116" s="37"/>
      <c r="XDC116" s="37"/>
      <c r="XDD116" s="37"/>
      <c r="XDE116" s="37"/>
      <c r="XDF116" s="37"/>
      <c r="XDG116" s="37"/>
      <c r="XDH116" s="37"/>
      <c r="XDI116" s="37"/>
      <c r="XDJ116" s="37"/>
      <c r="XDK116" s="37"/>
      <c r="XDL116" s="37"/>
      <c r="XDM116" s="37"/>
      <c r="XDN116" s="37"/>
      <c r="XDO116" s="37"/>
      <c r="XDP116" s="37"/>
      <c r="XDQ116" s="37"/>
      <c r="XDR116" s="37"/>
      <c r="XDS116" s="37"/>
      <c r="XDT116" s="37"/>
      <c r="XDU116" s="37"/>
      <c r="XDV116" s="37"/>
      <c r="XDW116" s="37"/>
      <c r="XDX116" s="37"/>
      <c r="XDY116" s="37"/>
      <c r="XDZ116" s="37"/>
      <c r="XEA116" s="37"/>
      <c r="XEB116" s="37"/>
      <c r="XEC116" s="37"/>
      <c r="XED116" s="37"/>
      <c r="XEE116" s="37"/>
      <c r="XEF116" s="37"/>
      <c r="XEG116" s="37"/>
      <c r="XEH116" s="37"/>
      <c r="XEI116" s="37"/>
      <c r="XEJ116" s="37"/>
      <c r="XEK116" s="37"/>
      <c r="XEL116" s="37"/>
      <c r="XEM116" s="37"/>
      <c r="XEN116" s="37"/>
      <c r="XEO116" s="37"/>
      <c r="XEP116" s="37"/>
      <c r="XEQ116" s="37"/>
      <c r="XER116" s="37"/>
      <c r="XES116" s="37"/>
      <c r="XET116" s="37"/>
      <c r="XEU116" s="37"/>
      <c r="XEV116" s="37"/>
      <c r="XEW116" s="37"/>
      <c r="XEX116" s="37"/>
      <c r="XEY116" s="37"/>
      <c r="XEZ116" s="37"/>
      <c r="XFA116" s="37"/>
      <c r="XFB116" s="37"/>
      <c r="XFC116" s="37"/>
      <c r="XFD116" s="37"/>
    </row>
    <row r="117" spans="1:151 16227:16384" s="12" customFormat="1" ht="20.25" customHeight="1" x14ac:dyDescent="0.25">
      <c r="A117" s="95"/>
      <c r="B117" s="96"/>
      <c r="C117" s="77">
        <v>19</v>
      </c>
      <c r="D117" s="78"/>
      <c r="E117" s="56" t="s">
        <v>225</v>
      </c>
      <c r="F117" s="77">
        <f t="shared" si="5"/>
        <v>322.70472000000001</v>
      </c>
      <c r="G117" s="78"/>
      <c r="H117" s="56">
        <v>0</v>
      </c>
      <c r="I117" s="56">
        <f t="shared" ref="I117" si="10">F117*(($I$87)+1)+H117</f>
        <v>484.05708000000004</v>
      </c>
      <c r="J117" s="1"/>
      <c r="K117" s="1"/>
      <c r="L117" s="1"/>
      <c r="M117" s="1"/>
      <c r="N117" s="1"/>
      <c r="O117" s="1"/>
      <c r="P117" s="1"/>
      <c r="Q117" s="1"/>
      <c r="R117" s="1"/>
      <c r="S117" s="1"/>
      <c r="T117" s="1"/>
      <c r="U117" s="43" t="str">
        <f t="shared" ref="U117" ca="1" si="11">V117&amp;""&amp;",..,"&amp;""&amp;W117</f>
        <v>1619,..,2619</v>
      </c>
      <c r="V117" s="43">
        <f t="shared" ca="1" si="6"/>
        <v>1619</v>
      </c>
      <c r="W117" s="43">
        <f t="shared" ca="1" si="7"/>
        <v>2619</v>
      </c>
      <c r="X117" s="1"/>
      <c r="Y117" s="1"/>
      <c r="Z117" s="1"/>
      <c r="AA117" s="1"/>
      <c r="AB117" s="37"/>
      <c r="AC117" s="37"/>
      <c r="AD117" s="37"/>
      <c r="AE117" s="37"/>
      <c r="AF117" s="37"/>
      <c r="AG117" s="37"/>
      <c r="AH117" s="37"/>
      <c r="AI117" s="37"/>
      <c r="AJ117" s="37"/>
      <c r="AK117" s="37"/>
      <c r="AL117" s="37"/>
      <c r="AM117" s="37"/>
      <c r="AN117" s="37"/>
      <c r="AO117" s="37"/>
      <c r="AP117" s="37"/>
      <c r="AQ117" s="37"/>
      <c r="AR117" s="37"/>
      <c r="AS117" s="37"/>
      <c r="AT117" s="37"/>
      <c r="AU117" s="37"/>
      <c r="AV117" s="37"/>
      <c r="AW117" s="37"/>
      <c r="AX117" s="37"/>
      <c r="AY117" s="37"/>
      <c r="AZ117" s="37"/>
      <c r="BA117" s="37"/>
      <c r="BB117" s="37"/>
      <c r="BC117" s="37"/>
      <c r="BD117" s="37"/>
      <c r="BE117" s="37"/>
      <c r="BF117" s="37"/>
      <c r="BG117" s="37"/>
      <c r="BH117" s="37"/>
      <c r="BI117" s="37"/>
      <c r="BJ117" s="37"/>
      <c r="BK117" s="37"/>
      <c r="BL117" s="37"/>
      <c r="BM117" s="37"/>
      <c r="BN117" s="37"/>
      <c r="BO117" s="37"/>
      <c r="BP117" s="37"/>
      <c r="BQ117" s="37"/>
      <c r="BR117" s="37"/>
      <c r="BS117" s="37"/>
      <c r="BT117" s="37"/>
      <c r="BU117" s="37"/>
      <c r="BV117" s="37"/>
      <c r="BW117" s="37"/>
      <c r="BX117" s="37"/>
      <c r="BY117" s="37"/>
      <c r="BZ117" s="37"/>
      <c r="CA117" s="37"/>
      <c r="CB117" s="37"/>
      <c r="CC117" s="37"/>
      <c r="CD117" s="37"/>
      <c r="CE117" s="37"/>
      <c r="CF117" s="37"/>
      <c r="CG117" s="37"/>
      <c r="CH117" s="37"/>
      <c r="CI117" s="37"/>
      <c r="CJ117" s="37"/>
      <c r="CK117" s="37"/>
      <c r="CL117" s="37"/>
      <c r="CM117" s="37"/>
      <c r="CN117" s="37"/>
      <c r="CO117" s="37"/>
      <c r="CP117" s="37"/>
      <c r="CQ117" s="37"/>
      <c r="CR117" s="37"/>
      <c r="CS117" s="37"/>
      <c r="CT117" s="37"/>
      <c r="CU117" s="37"/>
      <c r="CV117" s="37"/>
      <c r="CW117" s="37"/>
      <c r="CX117" s="37"/>
      <c r="CY117" s="37"/>
      <c r="CZ117" s="37"/>
      <c r="DA117" s="37"/>
      <c r="DB117" s="37"/>
      <c r="DC117" s="37"/>
      <c r="DD117" s="37"/>
      <c r="DE117" s="37"/>
      <c r="DF117" s="37"/>
      <c r="DG117" s="37"/>
      <c r="DH117" s="37"/>
      <c r="DI117" s="37"/>
      <c r="DJ117" s="37"/>
      <c r="DK117" s="37"/>
      <c r="DL117" s="37"/>
      <c r="DM117" s="37"/>
      <c r="DN117" s="37"/>
      <c r="DO117" s="37"/>
      <c r="DP117" s="37"/>
      <c r="DQ117" s="37"/>
      <c r="DR117" s="37"/>
      <c r="DS117" s="37"/>
      <c r="DT117" s="37"/>
      <c r="DU117" s="37"/>
      <c r="DV117" s="37"/>
      <c r="DW117" s="37"/>
      <c r="DX117" s="37"/>
      <c r="DY117" s="37"/>
      <c r="DZ117" s="37"/>
      <c r="EA117" s="37"/>
      <c r="EB117" s="37"/>
      <c r="EC117" s="37"/>
      <c r="ED117" s="37"/>
      <c r="EE117" s="37"/>
      <c r="EF117" s="37"/>
      <c r="EG117" s="37"/>
      <c r="EH117" s="37"/>
      <c r="EI117" s="37"/>
      <c r="EJ117" s="37"/>
      <c r="EK117" s="37"/>
      <c r="EL117" s="37"/>
      <c r="EM117" s="37"/>
      <c r="EN117" s="37"/>
      <c r="EO117" s="37"/>
      <c r="EP117" s="37"/>
      <c r="EQ117" s="37"/>
      <c r="ER117" s="37"/>
      <c r="ES117" s="37"/>
      <c r="ET117" s="37"/>
      <c r="EU117" s="37"/>
      <c r="WZC117" s="37"/>
      <c r="WZD117" s="37"/>
      <c r="WZE117" s="37"/>
      <c r="WZF117" s="37"/>
      <c r="WZG117" s="37"/>
      <c r="WZH117" s="37"/>
      <c r="WZI117" s="37"/>
      <c r="WZJ117" s="37"/>
      <c r="WZK117" s="37"/>
      <c r="WZL117" s="37"/>
      <c r="WZM117" s="37"/>
      <c r="WZN117" s="37"/>
      <c r="WZO117" s="37"/>
      <c r="WZP117" s="37"/>
      <c r="WZQ117" s="37"/>
      <c r="WZR117" s="37"/>
      <c r="WZS117" s="37"/>
      <c r="WZT117" s="37"/>
      <c r="WZU117" s="37"/>
      <c r="WZV117" s="37"/>
      <c r="WZW117" s="37"/>
      <c r="WZX117" s="37"/>
      <c r="WZY117" s="37"/>
      <c r="WZZ117" s="37"/>
      <c r="XAA117" s="37"/>
      <c r="XAB117" s="37"/>
      <c r="XAC117" s="37"/>
      <c r="XAD117" s="37"/>
      <c r="XAE117" s="37"/>
      <c r="XAF117" s="37"/>
      <c r="XAG117" s="37"/>
      <c r="XAH117" s="37"/>
      <c r="XAI117" s="37"/>
      <c r="XAJ117" s="37"/>
      <c r="XAK117" s="37"/>
      <c r="XAL117" s="37"/>
      <c r="XAM117" s="37"/>
      <c r="XAN117" s="37"/>
      <c r="XAO117" s="37"/>
      <c r="XAP117" s="37"/>
      <c r="XAQ117" s="37"/>
      <c r="XAR117" s="37"/>
      <c r="XAS117" s="37"/>
      <c r="XAT117" s="37"/>
      <c r="XAU117" s="37"/>
      <c r="XAV117" s="37"/>
      <c r="XAW117" s="37"/>
      <c r="XAX117" s="37"/>
      <c r="XAY117" s="37"/>
      <c r="XAZ117" s="37"/>
      <c r="XBA117" s="37"/>
      <c r="XBB117" s="37"/>
      <c r="XBC117" s="37"/>
      <c r="XBD117" s="37"/>
      <c r="XBE117" s="37"/>
      <c r="XBF117" s="37"/>
      <c r="XBG117" s="37"/>
      <c r="XBH117" s="37"/>
      <c r="XBI117" s="37"/>
      <c r="XBJ117" s="37"/>
      <c r="XBK117" s="37"/>
      <c r="XBL117" s="37"/>
      <c r="XBM117" s="37"/>
      <c r="XBN117" s="37"/>
      <c r="XBO117" s="37"/>
      <c r="XBP117" s="37"/>
      <c r="XBQ117" s="37"/>
      <c r="XBR117" s="37"/>
      <c r="XBS117" s="37"/>
      <c r="XBT117" s="37"/>
      <c r="XBU117" s="37"/>
      <c r="XBV117" s="37"/>
      <c r="XBW117" s="37"/>
      <c r="XBX117" s="37"/>
      <c r="XBY117" s="37"/>
      <c r="XBZ117" s="37"/>
      <c r="XCA117" s="37"/>
      <c r="XCB117" s="37"/>
      <c r="XCC117" s="37"/>
      <c r="XCD117" s="37"/>
      <c r="XCE117" s="37"/>
      <c r="XCF117" s="37"/>
      <c r="XCG117" s="37"/>
      <c r="XCH117" s="37"/>
      <c r="XCI117" s="37"/>
      <c r="XCJ117" s="37"/>
      <c r="XCK117" s="37"/>
      <c r="XCL117" s="37"/>
      <c r="XCM117" s="37"/>
      <c r="XCN117" s="37"/>
      <c r="XCO117" s="37"/>
      <c r="XCP117" s="37"/>
      <c r="XCQ117" s="37"/>
      <c r="XCR117" s="37"/>
      <c r="XCS117" s="37"/>
      <c r="XCT117" s="37"/>
      <c r="XCU117" s="37"/>
      <c r="XCV117" s="37"/>
      <c r="XCW117" s="37"/>
      <c r="XCX117" s="37"/>
      <c r="XCY117" s="37"/>
      <c r="XCZ117" s="37"/>
      <c r="XDA117" s="37"/>
      <c r="XDB117" s="37"/>
      <c r="XDC117" s="37"/>
      <c r="XDD117" s="37"/>
      <c r="XDE117" s="37"/>
      <c r="XDF117" s="37"/>
      <c r="XDG117" s="37"/>
      <c r="XDH117" s="37"/>
      <c r="XDI117" s="37"/>
      <c r="XDJ117" s="37"/>
      <c r="XDK117" s="37"/>
      <c r="XDL117" s="37"/>
      <c r="XDM117" s="37"/>
      <c r="XDN117" s="37"/>
      <c r="XDO117" s="37"/>
      <c r="XDP117" s="37"/>
      <c r="XDQ117" s="37"/>
      <c r="XDR117" s="37"/>
      <c r="XDS117" s="37"/>
      <c r="XDT117" s="37"/>
      <c r="XDU117" s="37"/>
      <c r="XDV117" s="37"/>
      <c r="XDW117" s="37"/>
      <c r="XDX117" s="37"/>
      <c r="XDY117" s="37"/>
      <c r="XDZ117" s="37"/>
      <c r="XEA117" s="37"/>
      <c r="XEB117" s="37"/>
      <c r="XEC117" s="37"/>
      <c r="XED117" s="37"/>
      <c r="XEE117" s="37"/>
      <c r="XEF117" s="37"/>
      <c r="XEG117" s="37"/>
      <c r="XEH117" s="37"/>
      <c r="XEI117" s="37"/>
      <c r="XEJ117" s="37"/>
      <c r="XEK117" s="37"/>
      <c r="XEL117" s="37"/>
      <c r="XEM117" s="37"/>
      <c r="XEN117" s="37"/>
      <c r="XEO117" s="37"/>
      <c r="XEP117" s="37"/>
      <c r="XEQ117" s="37"/>
      <c r="XER117" s="37"/>
      <c r="XES117" s="37"/>
      <c r="XET117" s="37"/>
      <c r="XEU117" s="37"/>
      <c r="XEV117" s="37"/>
      <c r="XEW117" s="37"/>
      <c r="XEX117" s="37"/>
      <c r="XEY117" s="37"/>
      <c r="XEZ117" s="37"/>
      <c r="XFA117" s="37"/>
      <c r="XFB117" s="37"/>
      <c r="XFC117" s="37"/>
      <c r="XFD117" s="37"/>
    </row>
    <row r="118" spans="1:151 16227:16384" s="12" customFormat="1" ht="20.25" customHeight="1" x14ac:dyDescent="0.25">
      <c r="A118" s="98" t="s">
        <v>227</v>
      </c>
      <c r="B118" s="99"/>
      <c r="C118" s="99"/>
      <c r="D118" s="99"/>
      <c r="E118" s="99"/>
      <c r="F118" s="99"/>
      <c r="G118" s="99"/>
      <c r="H118" s="99"/>
      <c r="I118" s="100"/>
      <c r="J118" s="37"/>
      <c r="K118" s="37"/>
      <c r="L118" s="37"/>
      <c r="M118" s="37"/>
      <c r="N118" s="37"/>
      <c r="O118" s="37"/>
      <c r="P118" s="37"/>
      <c r="Q118" s="37"/>
      <c r="R118" s="37"/>
      <c r="S118" s="37"/>
      <c r="T118" s="37"/>
      <c r="U118" s="37"/>
      <c r="V118" s="37"/>
      <c r="W118" s="37"/>
      <c r="X118" s="37"/>
      <c r="Y118" s="37"/>
      <c r="Z118" s="37"/>
      <c r="AA118" s="37"/>
      <c r="AB118" s="37"/>
      <c r="AC118" s="37"/>
      <c r="AD118" s="37"/>
      <c r="AE118" s="37"/>
      <c r="AF118" s="37"/>
      <c r="AG118" s="37"/>
      <c r="AH118" s="37"/>
      <c r="AI118" s="37"/>
      <c r="AJ118" s="37"/>
      <c r="AK118" s="37"/>
      <c r="AL118" s="37"/>
      <c r="AM118" s="37"/>
      <c r="AN118" s="37"/>
      <c r="AO118" s="37"/>
      <c r="AP118" s="37"/>
      <c r="AQ118" s="37"/>
      <c r="AR118" s="37"/>
      <c r="AS118" s="37"/>
      <c r="AT118" s="37"/>
      <c r="AU118" s="37"/>
      <c r="AV118" s="37"/>
      <c r="AW118" s="37"/>
      <c r="AX118" s="37"/>
      <c r="AY118" s="37"/>
      <c r="AZ118" s="37"/>
      <c r="BA118" s="37"/>
      <c r="BB118" s="37"/>
      <c r="BC118" s="37"/>
      <c r="BD118" s="37"/>
      <c r="BE118" s="37"/>
      <c r="BF118" s="37"/>
      <c r="BG118" s="37"/>
      <c r="BH118" s="37"/>
      <c r="BI118" s="37"/>
      <c r="BJ118" s="37"/>
      <c r="BK118" s="37"/>
      <c r="BL118" s="37"/>
      <c r="BM118" s="37"/>
      <c r="BN118" s="37"/>
      <c r="BO118" s="37"/>
      <c r="BP118" s="37"/>
      <c r="BQ118" s="37"/>
      <c r="BR118" s="37"/>
      <c r="BS118" s="37"/>
      <c r="BT118" s="37"/>
      <c r="BU118" s="37"/>
      <c r="BV118" s="37"/>
      <c r="BW118" s="37"/>
      <c r="BX118" s="37"/>
      <c r="BY118" s="37"/>
      <c r="BZ118" s="37"/>
      <c r="CA118" s="37"/>
      <c r="CB118" s="37"/>
      <c r="CC118" s="37"/>
      <c r="CD118" s="37"/>
      <c r="CE118" s="37"/>
      <c r="CF118" s="37"/>
      <c r="CG118" s="37"/>
      <c r="CH118" s="37"/>
      <c r="CI118" s="37"/>
      <c r="CJ118" s="37"/>
      <c r="CK118" s="37"/>
      <c r="CL118" s="37"/>
      <c r="CM118" s="37"/>
      <c r="CN118" s="37"/>
      <c r="CO118" s="37"/>
      <c r="CP118" s="37"/>
      <c r="CQ118" s="37"/>
      <c r="CR118" s="37"/>
      <c r="CS118" s="37"/>
      <c r="CT118" s="37"/>
      <c r="CU118" s="37"/>
      <c r="CV118" s="37"/>
      <c r="CW118" s="37"/>
      <c r="CX118" s="37"/>
      <c r="CY118" s="37"/>
      <c r="CZ118" s="37"/>
      <c r="DA118" s="37"/>
      <c r="DB118" s="37"/>
      <c r="DC118" s="37"/>
      <c r="DD118" s="37"/>
      <c r="DE118" s="37"/>
      <c r="DF118" s="37"/>
      <c r="DG118" s="37"/>
      <c r="DH118" s="37"/>
      <c r="DI118" s="37"/>
      <c r="DJ118" s="37"/>
      <c r="DK118" s="37"/>
      <c r="DL118" s="37"/>
      <c r="DM118" s="37"/>
      <c r="DN118" s="37"/>
      <c r="DO118" s="37"/>
      <c r="DP118" s="37"/>
      <c r="DQ118" s="37"/>
      <c r="DR118" s="37"/>
      <c r="DS118" s="37"/>
      <c r="DT118" s="37"/>
      <c r="DU118" s="37"/>
      <c r="DV118" s="37"/>
      <c r="DW118" s="37"/>
      <c r="DX118" s="37"/>
      <c r="DY118" s="37"/>
      <c r="DZ118" s="37"/>
      <c r="EA118" s="37"/>
      <c r="EB118" s="37"/>
      <c r="EC118" s="37"/>
      <c r="ED118" s="37"/>
      <c r="EE118" s="37"/>
      <c r="EF118" s="37"/>
      <c r="EG118" s="37"/>
      <c r="EH118" s="37"/>
      <c r="EI118" s="37"/>
      <c r="EJ118" s="37"/>
      <c r="EK118" s="37"/>
      <c r="EL118" s="37"/>
      <c r="EM118" s="37"/>
      <c r="EN118" s="37"/>
      <c r="EO118" s="37"/>
      <c r="EP118" s="37"/>
      <c r="EQ118" s="37"/>
      <c r="ER118" s="37"/>
      <c r="ES118" s="37"/>
      <c r="ET118" s="37"/>
      <c r="EU118" s="37"/>
      <c r="WZC118" s="37"/>
      <c r="WZD118" s="37"/>
      <c r="WZE118" s="37"/>
      <c r="WZF118" s="37"/>
      <c r="WZG118" s="37"/>
      <c r="WZH118" s="37"/>
      <c r="WZI118" s="37"/>
      <c r="WZJ118" s="37"/>
      <c r="WZK118" s="37"/>
      <c r="WZL118" s="37"/>
      <c r="WZM118" s="37"/>
      <c r="WZN118" s="37"/>
      <c r="WZO118" s="37"/>
      <c r="WZP118" s="37"/>
      <c r="WZQ118" s="37"/>
      <c r="WZR118" s="37"/>
      <c r="WZS118" s="37"/>
      <c r="WZT118" s="37"/>
      <c r="WZU118" s="37"/>
      <c r="WZV118" s="37"/>
      <c r="WZW118" s="37"/>
      <c r="WZX118" s="37"/>
      <c r="WZY118" s="37"/>
      <c r="WZZ118" s="37"/>
      <c r="XAA118" s="37"/>
      <c r="XAB118" s="37"/>
      <c r="XAC118" s="37"/>
      <c r="XAD118" s="37"/>
      <c r="XAE118" s="37"/>
      <c r="XAF118" s="37"/>
      <c r="XAG118" s="37"/>
      <c r="XAH118" s="37"/>
      <c r="XAI118" s="37"/>
      <c r="XAJ118" s="37"/>
      <c r="XAK118" s="37"/>
      <c r="XAL118" s="37"/>
      <c r="XAM118" s="37"/>
      <c r="XAN118" s="37"/>
      <c r="XAO118" s="37"/>
      <c r="XAP118" s="37"/>
      <c r="XAQ118" s="37"/>
      <c r="XAR118" s="37"/>
      <c r="XAS118" s="37"/>
      <c r="XAT118" s="37"/>
      <c r="XAU118" s="37"/>
      <c r="XAV118" s="37"/>
      <c r="XAW118" s="37"/>
      <c r="XAX118" s="37"/>
      <c r="XAY118" s="37"/>
      <c r="XAZ118" s="37"/>
      <c r="XBA118" s="37"/>
      <c r="XBB118" s="37"/>
      <c r="XBC118" s="37"/>
      <c r="XBD118" s="37"/>
      <c r="XBE118" s="37"/>
      <c r="XBF118" s="37"/>
      <c r="XBG118" s="37"/>
      <c r="XBH118" s="37"/>
      <c r="XBI118" s="37"/>
      <c r="XBJ118" s="37"/>
      <c r="XBK118" s="37"/>
      <c r="XBL118" s="37"/>
      <c r="XBM118" s="37"/>
      <c r="XBN118" s="37"/>
      <c r="XBO118" s="37"/>
      <c r="XBP118" s="37"/>
      <c r="XBQ118" s="37"/>
      <c r="XBR118" s="37"/>
      <c r="XBS118" s="37"/>
      <c r="XBT118" s="37"/>
      <c r="XBU118" s="37"/>
      <c r="XBV118" s="37"/>
      <c r="XBW118" s="37"/>
      <c r="XBX118" s="37"/>
      <c r="XBY118" s="37"/>
      <c r="XBZ118" s="37"/>
      <c r="XCA118" s="37"/>
      <c r="XCB118" s="37"/>
      <c r="XCC118" s="37"/>
      <c r="XCD118" s="37"/>
      <c r="XCE118" s="37"/>
      <c r="XCF118" s="37"/>
      <c r="XCG118" s="37"/>
      <c r="XCH118" s="37"/>
      <c r="XCI118" s="37"/>
      <c r="XCJ118" s="37"/>
      <c r="XCK118" s="37"/>
      <c r="XCL118" s="37"/>
      <c r="XCM118" s="37"/>
      <c r="XCN118" s="37"/>
      <c r="XCO118" s="37"/>
      <c r="XCP118" s="37"/>
      <c r="XCQ118" s="37"/>
      <c r="XCR118" s="37"/>
      <c r="XCS118" s="37"/>
      <c r="XCT118" s="37"/>
      <c r="XCU118" s="37"/>
      <c r="XCV118" s="37"/>
      <c r="XCW118" s="37"/>
      <c r="XCX118" s="37"/>
      <c r="XCY118" s="37"/>
      <c r="XCZ118" s="37"/>
      <c r="XDA118" s="37"/>
      <c r="XDB118" s="37"/>
      <c r="XDC118" s="37"/>
      <c r="XDD118" s="37"/>
      <c r="XDE118" s="37"/>
      <c r="XDF118" s="37"/>
      <c r="XDG118" s="37"/>
      <c r="XDH118" s="37"/>
      <c r="XDI118" s="37"/>
      <c r="XDJ118" s="37"/>
      <c r="XDK118" s="37"/>
      <c r="XDL118" s="37"/>
      <c r="XDM118" s="37"/>
      <c r="XDN118" s="37"/>
      <c r="XDO118" s="37"/>
      <c r="XDP118" s="37"/>
      <c r="XDQ118" s="37"/>
      <c r="XDR118" s="37"/>
      <c r="XDS118" s="37"/>
      <c r="XDT118" s="37"/>
      <c r="XDU118" s="37"/>
      <c r="XDV118" s="37"/>
      <c r="XDW118" s="37"/>
      <c r="XDX118" s="37"/>
      <c r="XDY118" s="37"/>
      <c r="XDZ118" s="37"/>
      <c r="XEA118" s="37"/>
      <c r="XEB118" s="37"/>
      <c r="XEC118" s="37"/>
      <c r="XED118" s="37"/>
      <c r="XEE118" s="37"/>
      <c r="XEF118" s="37"/>
      <c r="XEG118" s="37"/>
      <c r="XEH118" s="37"/>
      <c r="XEI118" s="37"/>
      <c r="XEJ118" s="37"/>
      <c r="XEK118" s="37"/>
      <c r="XEL118" s="37"/>
      <c r="XEM118" s="37"/>
      <c r="XEN118" s="37"/>
      <c r="XEO118" s="37"/>
      <c r="XEP118" s="37"/>
      <c r="XEQ118" s="37"/>
      <c r="XER118" s="37"/>
      <c r="XES118" s="37"/>
      <c r="XET118" s="37"/>
      <c r="XEU118" s="37"/>
      <c r="XEV118" s="37"/>
      <c r="XEW118" s="37"/>
      <c r="XEX118" s="37"/>
      <c r="XEY118" s="37"/>
      <c r="XEZ118" s="37"/>
      <c r="XFA118" s="37"/>
      <c r="XFB118" s="37"/>
      <c r="XFC118" s="37"/>
      <c r="XFD118" s="37"/>
    </row>
    <row r="119" spans="1:151 16227:16384" s="12" customFormat="1" ht="20.25" customHeight="1" x14ac:dyDescent="0.25">
      <c r="A119" s="91" t="str">
        <f>A118</f>
        <v>7th, 12th, 17th &amp; 22nd Floor (Part Refuge Area)</v>
      </c>
      <c r="B119" s="92"/>
      <c r="C119" s="77">
        <v>1</v>
      </c>
      <c r="D119" s="78"/>
      <c r="E119" s="56" t="s">
        <v>225</v>
      </c>
      <c r="F119" s="77">
        <f>(29.98)*10.764</f>
        <v>322.70472000000001</v>
      </c>
      <c r="G119" s="78"/>
      <c r="H119" s="56">
        <v>0</v>
      </c>
      <c r="I119" s="56">
        <f t="shared" ref="I119:I137" si="12">F119*(($I$87)+1)+H119</f>
        <v>484.05708000000004</v>
      </c>
      <c r="J119" s="37"/>
      <c r="K119" s="37"/>
      <c r="L119" s="37"/>
      <c r="M119" s="37"/>
      <c r="N119" s="37"/>
      <c r="O119" s="37"/>
      <c r="P119" s="37"/>
      <c r="Q119" s="37"/>
      <c r="R119" s="37"/>
      <c r="S119" s="37"/>
      <c r="T119" s="37"/>
      <c r="U119" s="43" t="str">
        <f t="shared" ref="U119:U137" ca="1" si="13">V119&amp;""&amp;",..,"&amp;""&amp;W119</f>
        <v>701,..,2201</v>
      </c>
      <c r="V119" s="43">
        <f ca="1">(SUMPRODUCT(MID(0&amp;(LEFT(A118,SUM(LEN(A118)-LEN(SUBSTITUTE(A118,{"0","1","2","3"},""))))), LARGE(INDEX(ISNUMBER(--MID((LEFT(A118,SUM(LEN(A118)-LEN(SUBSTITUTE(A118,{"0","1","2","3"},""))))), ROW(INDIRECT("1:"&amp;LEN((LEFT(A118,SUM(LEN(A118)-LEN(SUBSTITUTE(A118,{"0","1","2","3"},"")))))))), 1)) * ROW(INDIRECT("1:"&amp;LEN((LEFT(A118,SUM(LEN(A118)-LEN(SUBSTITUTE(A118,{"0","1","2","3"},"")))))))), 0), ROW(INDIRECT("1:"&amp;LEN((LEFT(A118,SUM(LEN(A118)-LEN(SUBSTITUTE(A118,{"0","1","2","3"},"")))))))))+1, 1) * 10^ROW(INDIRECT("1:"&amp;LEN((LEFT(A118,SUM(LEN(A118)-LEN(SUBSTITUTE(A118,{"0","1","2","3"},""))))))))/10))*100+1</f>
        <v>701</v>
      </c>
      <c r="W119" s="43">
        <f ca="1">(SUMPRODUCT(MID(0&amp;(--TRIM(RIGHT(SUBSTITUTE(LEFT(A118,_xlfn.AGGREGATE(16,6,FIND({0,1,2,3,4,5,6,7,8,9},A118,ROW(INDIRECT("1:"&amp;LEN(A118)))),1))," ",REPT(" ",LEN(A118))),LEN(A118)))), LARGE(INDEX(ISNUMBER(--MID((--TRIM(RIGHT(SUBSTITUTE(LEFT(A118,_xlfn.AGGREGATE(16,6,FIND({0,1,2,3,4,5,6,7,8,9},A118,ROW(INDIRECT("1:"&amp;LEN(A118)))),1))," ",REPT(" ",LEN(A118))),LEN(A118)))), ROW(INDIRECT("1:"&amp;LEN((--TRIM(RIGHT(SUBSTITUTE(LEFT(A118,_xlfn.AGGREGATE(16,6,FIND({0,1,2,3,4,5,6,7,8,9},A118,ROW(INDIRECT("1:"&amp;LEN(A118)))),1))," ",REPT(" ",LEN(A118))),LEN(A118))))))), 1)) * ROW(INDIRECT("1:"&amp;LEN((--TRIM(RIGHT(SUBSTITUTE(LEFT(A118,_xlfn.AGGREGATE(16,6,FIND({0,1,2,3,4,5,6,7,8,9},A118,ROW(INDIRECT("1:"&amp;LEN(A118)))),1))," ",REPT(" ",LEN(A118))),LEN(A118))))))), 0), ROW(INDIRECT("1:"&amp;LEN((--TRIM(RIGHT(SUBSTITUTE(LEFT(A118,_xlfn.AGGREGATE(16,6,FIND({0,1,2,3,4,5,6,7,8,9},A118,ROW(INDIRECT("1:"&amp;LEN(A118)))),1))," ",REPT(" ",LEN(A118))),LEN(A118))))))))+1, 1) * 10^ROW(INDIRECT("1:"&amp;LEN((--TRIM(RIGHT(SUBSTITUTE(LEFT(A118,_xlfn.AGGREGATE(16,6,FIND({0,1,2,3,4,5,6,7,8,9},A118,ROW(INDIRECT("1:"&amp;LEN(A118)))),1))," ",REPT(" ",LEN(A118))),LEN(A118)))))))/10))*100+1</f>
        <v>2201</v>
      </c>
      <c r="X119" s="37"/>
      <c r="Y119" s="37"/>
      <c r="Z119" s="37"/>
      <c r="AA119" s="37"/>
      <c r="AB119" s="37"/>
      <c r="AC119" s="37"/>
      <c r="AD119" s="37"/>
      <c r="AE119" s="37"/>
      <c r="AF119" s="37"/>
      <c r="AG119" s="37"/>
      <c r="AH119" s="37"/>
      <c r="AI119" s="37"/>
      <c r="AJ119" s="37"/>
      <c r="AK119" s="37"/>
      <c r="AL119" s="37"/>
      <c r="AM119" s="37"/>
      <c r="AN119" s="37"/>
      <c r="AO119" s="37"/>
      <c r="AP119" s="37"/>
      <c r="AQ119" s="37"/>
      <c r="AR119" s="37"/>
      <c r="AS119" s="37"/>
      <c r="AT119" s="37"/>
      <c r="AU119" s="37"/>
      <c r="AV119" s="37"/>
      <c r="AW119" s="37"/>
      <c r="AX119" s="37"/>
      <c r="AY119" s="37"/>
      <c r="AZ119" s="37"/>
      <c r="BA119" s="37"/>
      <c r="BB119" s="37"/>
      <c r="BC119" s="37"/>
      <c r="BD119" s="37"/>
      <c r="BE119" s="37"/>
      <c r="BF119" s="37"/>
      <c r="BG119" s="37"/>
      <c r="BH119" s="37"/>
      <c r="BI119" s="37"/>
      <c r="BJ119" s="37"/>
      <c r="BK119" s="37"/>
      <c r="BL119" s="37"/>
      <c r="BM119" s="37"/>
      <c r="BN119" s="37"/>
      <c r="BO119" s="37"/>
      <c r="BP119" s="37"/>
      <c r="BQ119" s="37"/>
      <c r="BR119" s="37"/>
      <c r="BS119" s="37"/>
      <c r="BT119" s="37"/>
      <c r="BU119" s="37"/>
      <c r="BV119" s="37"/>
      <c r="BW119" s="37"/>
      <c r="BX119" s="37"/>
      <c r="BY119" s="37"/>
      <c r="BZ119" s="37"/>
      <c r="CA119" s="37"/>
      <c r="CB119" s="37"/>
      <c r="CC119" s="37"/>
      <c r="CD119" s="37"/>
      <c r="CE119" s="37"/>
      <c r="CF119" s="37"/>
      <c r="CG119" s="37"/>
      <c r="CH119" s="37"/>
      <c r="CI119" s="37"/>
      <c r="CJ119" s="37"/>
      <c r="CK119" s="37"/>
      <c r="CL119" s="37"/>
      <c r="CM119" s="37"/>
      <c r="CN119" s="37"/>
      <c r="CO119" s="37"/>
      <c r="CP119" s="37"/>
      <c r="CQ119" s="37"/>
      <c r="CR119" s="37"/>
      <c r="CS119" s="37"/>
      <c r="CT119" s="37"/>
      <c r="CU119" s="37"/>
      <c r="CV119" s="37"/>
      <c r="CW119" s="37"/>
      <c r="CX119" s="37"/>
      <c r="CY119" s="37"/>
      <c r="CZ119" s="37"/>
      <c r="DA119" s="37"/>
      <c r="DB119" s="37"/>
      <c r="DC119" s="37"/>
      <c r="DD119" s="37"/>
      <c r="DE119" s="37"/>
      <c r="DF119" s="37"/>
      <c r="DG119" s="37"/>
      <c r="DH119" s="37"/>
      <c r="DI119" s="37"/>
      <c r="DJ119" s="37"/>
      <c r="DK119" s="37"/>
      <c r="DL119" s="37"/>
      <c r="DM119" s="37"/>
      <c r="DN119" s="37"/>
      <c r="DO119" s="37"/>
      <c r="DP119" s="37"/>
      <c r="DQ119" s="37"/>
      <c r="DR119" s="37"/>
      <c r="DS119" s="37"/>
      <c r="DT119" s="37"/>
      <c r="DU119" s="37"/>
      <c r="DV119" s="37"/>
      <c r="DW119" s="37"/>
      <c r="DX119" s="37"/>
      <c r="DY119" s="37"/>
      <c r="DZ119" s="37"/>
      <c r="EA119" s="37"/>
      <c r="EB119" s="37"/>
      <c r="EC119" s="37"/>
      <c r="ED119" s="37"/>
      <c r="EE119" s="37"/>
      <c r="EF119" s="37"/>
      <c r="EG119" s="37"/>
      <c r="EH119" s="37"/>
      <c r="EI119" s="37"/>
      <c r="EJ119" s="37"/>
      <c r="EK119" s="37"/>
      <c r="EL119" s="37"/>
      <c r="EM119" s="37"/>
      <c r="EN119" s="37"/>
      <c r="EO119" s="37"/>
      <c r="EP119" s="37"/>
      <c r="EQ119" s="37"/>
      <c r="ER119" s="37"/>
      <c r="ES119" s="37"/>
      <c r="ET119" s="37"/>
      <c r="EU119" s="37"/>
      <c r="WZC119" s="37"/>
      <c r="WZD119" s="37"/>
      <c r="WZE119" s="37"/>
      <c r="WZF119" s="37"/>
      <c r="WZG119" s="37"/>
      <c r="WZH119" s="37"/>
      <c r="WZI119" s="37"/>
      <c r="WZJ119" s="37"/>
      <c r="WZK119" s="37"/>
      <c r="WZL119" s="37"/>
      <c r="WZM119" s="37"/>
      <c r="WZN119" s="37"/>
      <c r="WZO119" s="37"/>
      <c r="WZP119" s="37"/>
      <c r="WZQ119" s="37"/>
      <c r="WZR119" s="37"/>
      <c r="WZS119" s="37"/>
      <c r="WZT119" s="37"/>
      <c r="WZU119" s="37"/>
      <c r="WZV119" s="37"/>
      <c r="WZW119" s="37"/>
      <c r="WZX119" s="37"/>
      <c r="WZY119" s="37"/>
      <c r="WZZ119" s="37"/>
      <c r="XAA119" s="37"/>
      <c r="XAB119" s="37"/>
      <c r="XAC119" s="37"/>
      <c r="XAD119" s="37"/>
      <c r="XAE119" s="37"/>
      <c r="XAF119" s="37"/>
      <c r="XAG119" s="37"/>
      <c r="XAH119" s="37"/>
      <c r="XAI119" s="37"/>
      <c r="XAJ119" s="37"/>
      <c r="XAK119" s="37"/>
      <c r="XAL119" s="37"/>
      <c r="XAM119" s="37"/>
      <c r="XAN119" s="37"/>
      <c r="XAO119" s="37"/>
      <c r="XAP119" s="37"/>
      <c r="XAQ119" s="37"/>
      <c r="XAR119" s="37"/>
      <c r="XAS119" s="37"/>
      <c r="XAT119" s="37"/>
      <c r="XAU119" s="37"/>
      <c r="XAV119" s="37"/>
      <c r="XAW119" s="37"/>
      <c r="XAX119" s="37"/>
      <c r="XAY119" s="37"/>
      <c r="XAZ119" s="37"/>
      <c r="XBA119" s="37"/>
      <c r="XBB119" s="37"/>
      <c r="XBC119" s="37"/>
      <c r="XBD119" s="37"/>
      <c r="XBE119" s="37"/>
      <c r="XBF119" s="37"/>
      <c r="XBG119" s="37"/>
      <c r="XBH119" s="37"/>
      <c r="XBI119" s="37"/>
      <c r="XBJ119" s="37"/>
      <c r="XBK119" s="37"/>
      <c r="XBL119" s="37"/>
      <c r="XBM119" s="37"/>
      <c r="XBN119" s="37"/>
      <c r="XBO119" s="37"/>
      <c r="XBP119" s="37"/>
      <c r="XBQ119" s="37"/>
      <c r="XBR119" s="37"/>
      <c r="XBS119" s="37"/>
      <c r="XBT119" s="37"/>
      <c r="XBU119" s="37"/>
      <c r="XBV119" s="37"/>
      <c r="XBW119" s="37"/>
      <c r="XBX119" s="37"/>
      <c r="XBY119" s="37"/>
      <c r="XBZ119" s="37"/>
      <c r="XCA119" s="37"/>
      <c r="XCB119" s="37"/>
      <c r="XCC119" s="37"/>
      <c r="XCD119" s="37"/>
      <c r="XCE119" s="37"/>
      <c r="XCF119" s="37"/>
      <c r="XCG119" s="37"/>
      <c r="XCH119" s="37"/>
      <c r="XCI119" s="37"/>
      <c r="XCJ119" s="37"/>
      <c r="XCK119" s="37"/>
      <c r="XCL119" s="37"/>
      <c r="XCM119" s="37"/>
      <c r="XCN119" s="37"/>
      <c r="XCO119" s="37"/>
      <c r="XCP119" s="37"/>
      <c r="XCQ119" s="37"/>
      <c r="XCR119" s="37"/>
      <c r="XCS119" s="37"/>
      <c r="XCT119" s="37"/>
      <c r="XCU119" s="37"/>
      <c r="XCV119" s="37"/>
      <c r="XCW119" s="37"/>
      <c r="XCX119" s="37"/>
      <c r="XCY119" s="37"/>
      <c r="XCZ119" s="37"/>
      <c r="XDA119" s="37"/>
      <c r="XDB119" s="37"/>
      <c r="XDC119" s="37"/>
      <c r="XDD119" s="37"/>
      <c r="XDE119" s="37"/>
      <c r="XDF119" s="37"/>
      <c r="XDG119" s="37"/>
      <c r="XDH119" s="37"/>
      <c r="XDI119" s="37"/>
      <c r="XDJ119" s="37"/>
      <c r="XDK119" s="37"/>
      <c r="XDL119" s="37"/>
      <c r="XDM119" s="37"/>
      <c r="XDN119" s="37"/>
      <c r="XDO119" s="37"/>
      <c r="XDP119" s="37"/>
      <c r="XDQ119" s="37"/>
      <c r="XDR119" s="37"/>
      <c r="XDS119" s="37"/>
      <c r="XDT119" s="37"/>
      <c r="XDU119" s="37"/>
      <c r="XDV119" s="37"/>
      <c r="XDW119" s="37"/>
      <c r="XDX119" s="37"/>
      <c r="XDY119" s="37"/>
      <c r="XDZ119" s="37"/>
      <c r="XEA119" s="37"/>
      <c r="XEB119" s="37"/>
      <c r="XEC119" s="37"/>
      <c r="XED119" s="37"/>
      <c r="XEE119" s="37"/>
      <c r="XEF119" s="37"/>
      <c r="XEG119" s="37"/>
      <c r="XEH119" s="37"/>
      <c r="XEI119" s="37"/>
      <c r="XEJ119" s="37"/>
      <c r="XEK119" s="37"/>
      <c r="XEL119" s="37"/>
      <c r="XEM119" s="37"/>
      <c r="XEN119" s="37"/>
      <c r="XEO119" s="37"/>
      <c r="XEP119" s="37"/>
      <c r="XEQ119" s="37"/>
      <c r="XER119" s="37"/>
      <c r="XES119" s="37"/>
      <c r="XET119" s="37"/>
      <c r="XEU119" s="37"/>
      <c r="XEV119" s="37"/>
      <c r="XEW119" s="37"/>
      <c r="XEX119" s="37"/>
      <c r="XEY119" s="37"/>
      <c r="XEZ119" s="37"/>
      <c r="XFA119" s="37"/>
      <c r="XFB119" s="37"/>
      <c r="XFC119" s="37"/>
      <c r="XFD119" s="37"/>
    </row>
    <row r="120" spans="1:151 16227:16384" s="12" customFormat="1" ht="20.25" customHeight="1" x14ac:dyDescent="0.25">
      <c r="A120" s="93"/>
      <c r="B120" s="94"/>
      <c r="C120" s="77">
        <v>2</v>
      </c>
      <c r="D120" s="78"/>
      <c r="E120" s="56" t="s">
        <v>225</v>
      </c>
      <c r="F120" s="77">
        <f t="shared" ref="F120:F137" si="14">(29.98)*10.764</f>
        <v>322.70472000000001</v>
      </c>
      <c r="G120" s="78"/>
      <c r="H120" s="56">
        <v>0</v>
      </c>
      <c r="I120" s="56">
        <f t="shared" si="12"/>
        <v>484.05708000000004</v>
      </c>
      <c r="J120" s="37"/>
      <c r="K120" s="37"/>
      <c r="L120" s="37"/>
      <c r="M120" s="37"/>
      <c r="N120" s="37"/>
      <c r="O120" s="37"/>
      <c r="P120" s="37"/>
      <c r="Q120" s="37"/>
      <c r="R120" s="37"/>
      <c r="S120" s="37"/>
      <c r="T120" s="37"/>
      <c r="U120" s="43" t="str">
        <f t="shared" ca="1" si="13"/>
        <v>702,..,2202</v>
      </c>
      <c r="V120" s="43">
        <f ca="1">V119+1</f>
        <v>702</v>
      </c>
      <c r="W120" s="43">
        <f ca="1">W119+1</f>
        <v>2202</v>
      </c>
      <c r="X120" s="37"/>
      <c r="Y120" s="37"/>
      <c r="Z120" s="37"/>
      <c r="AA120" s="37"/>
      <c r="AB120" s="37"/>
      <c r="AC120" s="37"/>
      <c r="AD120" s="37"/>
      <c r="AE120" s="37"/>
      <c r="AF120" s="37"/>
      <c r="AG120" s="37"/>
      <c r="AH120" s="37"/>
      <c r="AI120" s="37"/>
      <c r="AJ120" s="37"/>
      <c r="AK120" s="37"/>
      <c r="AL120" s="37"/>
      <c r="AM120" s="37"/>
      <c r="AN120" s="37"/>
      <c r="AO120" s="37"/>
      <c r="AP120" s="37"/>
      <c r="AQ120" s="37"/>
      <c r="AR120" s="37"/>
      <c r="AS120" s="37"/>
      <c r="AT120" s="37"/>
      <c r="AU120" s="37"/>
      <c r="AV120" s="37"/>
      <c r="AW120" s="37"/>
      <c r="AX120" s="37"/>
      <c r="AY120" s="37"/>
      <c r="AZ120" s="37"/>
      <c r="BA120" s="37"/>
      <c r="BB120" s="37"/>
      <c r="BC120" s="37"/>
      <c r="BD120" s="37"/>
      <c r="BE120" s="37"/>
      <c r="BF120" s="37"/>
      <c r="BG120" s="37"/>
      <c r="BH120" s="37"/>
      <c r="BI120" s="37"/>
      <c r="BJ120" s="37"/>
      <c r="BK120" s="37"/>
      <c r="BL120" s="37"/>
      <c r="BM120" s="37"/>
      <c r="BN120" s="37"/>
      <c r="BO120" s="37"/>
      <c r="BP120" s="37"/>
      <c r="BQ120" s="37"/>
      <c r="BR120" s="37"/>
      <c r="BS120" s="37"/>
      <c r="BT120" s="37"/>
      <c r="BU120" s="37"/>
      <c r="BV120" s="37"/>
      <c r="BW120" s="37"/>
      <c r="BX120" s="37"/>
      <c r="BY120" s="37"/>
      <c r="BZ120" s="37"/>
      <c r="CA120" s="37"/>
      <c r="CB120" s="37"/>
      <c r="CC120" s="37"/>
      <c r="CD120" s="37"/>
      <c r="CE120" s="37"/>
      <c r="CF120" s="37"/>
      <c r="CG120" s="37"/>
      <c r="CH120" s="37"/>
      <c r="CI120" s="37"/>
      <c r="CJ120" s="37"/>
      <c r="CK120" s="37"/>
      <c r="CL120" s="37"/>
      <c r="CM120" s="37"/>
      <c r="CN120" s="37"/>
      <c r="CO120" s="37"/>
      <c r="CP120" s="37"/>
      <c r="CQ120" s="37"/>
      <c r="CR120" s="37"/>
      <c r="CS120" s="37"/>
      <c r="CT120" s="37"/>
      <c r="CU120" s="37"/>
      <c r="CV120" s="37"/>
      <c r="CW120" s="37"/>
      <c r="CX120" s="37"/>
      <c r="CY120" s="37"/>
      <c r="CZ120" s="37"/>
      <c r="DA120" s="37"/>
      <c r="DB120" s="37"/>
      <c r="DC120" s="37"/>
      <c r="DD120" s="37"/>
      <c r="DE120" s="37"/>
      <c r="DF120" s="37"/>
      <c r="DG120" s="37"/>
      <c r="DH120" s="37"/>
      <c r="DI120" s="37"/>
      <c r="DJ120" s="37"/>
      <c r="DK120" s="37"/>
      <c r="DL120" s="37"/>
      <c r="DM120" s="37"/>
      <c r="DN120" s="37"/>
      <c r="DO120" s="37"/>
      <c r="DP120" s="37"/>
      <c r="DQ120" s="37"/>
      <c r="DR120" s="37"/>
      <c r="DS120" s="37"/>
      <c r="DT120" s="37"/>
      <c r="DU120" s="37"/>
      <c r="DV120" s="37"/>
      <c r="DW120" s="37"/>
      <c r="DX120" s="37"/>
      <c r="DY120" s="37"/>
      <c r="DZ120" s="37"/>
      <c r="EA120" s="37"/>
      <c r="EB120" s="37"/>
      <c r="EC120" s="37"/>
      <c r="ED120" s="37"/>
      <c r="EE120" s="37"/>
      <c r="EF120" s="37"/>
      <c r="EG120" s="37"/>
      <c r="EH120" s="37"/>
      <c r="EI120" s="37"/>
      <c r="EJ120" s="37"/>
      <c r="EK120" s="37"/>
      <c r="EL120" s="37"/>
      <c r="EM120" s="37"/>
      <c r="EN120" s="37"/>
      <c r="EO120" s="37"/>
      <c r="EP120" s="37"/>
      <c r="EQ120" s="37"/>
      <c r="ER120" s="37"/>
      <c r="ES120" s="37"/>
      <c r="ET120" s="37"/>
      <c r="EU120" s="37"/>
      <c r="WZC120" s="37"/>
      <c r="WZD120" s="37"/>
      <c r="WZE120" s="37"/>
      <c r="WZF120" s="37"/>
      <c r="WZG120" s="37"/>
      <c r="WZH120" s="37"/>
      <c r="WZI120" s="37"/>
      <c r="WZJ120" s="37"/>
      <c r="WZK120" s="37"/>
      <c r="WZL120" s="37"/>
      <c r="WZM120" s="37"/>
      <c r="WZN120" s="37"/>
      <c r="WZO120" s="37"/>
      <c r="WZP120" s="37"/>
      <c r="WZQ120" s="37"/>
      <c r="WZR120" s="37"/>
      <c r="WZS120" s="37"/>
      <c r="WZT120" s="37"/>
      <c r="WZU120" s="37"/>
      <c r="WZV120" s="37"/>
      <c r="WZW120" s="37"/>
      <c r="WZX120" s="37"/>
      <c r="WZY120" s="37"/>
      <c r="WZZ120" s="37"/>
      <c r="XAA120" s="37"/>
      <c r="XAB120" s="37"/>
      <c r="XAC120" s="37"/>
      <c r="XAD120" s="37"/>
      <c r="XAE120" s="37"/>
      <c r="XAF120" s="37"/>
      <c r="XAG120" s="37"/>
      <c r="XAH120" s="37"/>
      <c r="XAI120" s="37"/>
      <c r="XAJ120" s="37"/>
      <c r="XAK120" s="37"/>
      <c r="XAL120" s="37"/>
      <c r="XAM120" s="37"/>
      <c r="XAN120" s="37"/>
      <c r="XAO120" s="37"/>
      <c r="XAP120" s="37"/>
      <c r="XAQ120" s="37"/>
      <c r="XAR120" s="37"/>
      <c r="XAS120" s="37"/>
      <c r="XAT120" s="37"/>
      <c r="XAU120" s="37"/>
      <c r="XAV120" s="37"/>
      <c r="XAW120" s="37"/>
      <c r="XAX120" s="37"/>
      <c r="XAY120" s="37"/>
      <c r="XAZ120" s="37"/>
      <c r="XBA120" s="37"/>
      <c r="XBB120" s="37"/>
      <c r="XBC120" s="37"/>
      <c r="XBD120" s="37"/>
      <c r="XBE120" s="37"/>
      <c r="XBF120" s="37"/>
      <c r="XBG120" s="37"/>
      <c r="XBH120" s="37"/>
      <c r="XBI120" s="37"/>
      <c r="XBJ120" s="37"/>
      <c r="XBK120" s="37"/>
      <c r="XBL120" s="37"/>
      <c r="XBM120" s="37"/>
      <c r="XBN120" s="37"/>
      <c r="XBO120" s="37"/>
      <c r="XBP120" s="37"/>
      <c r="XBQ120" s="37"/>
      <c r="XBR120" s="37"/>
      <c r="XBS120" s="37"/>
      <c r="XBT120" s="37"/>
      <c r="XBU120" s="37"/>
      <c r="XBV120" s="37"/>
      <c r="XBW120" s="37"/>
      <c r="XBX120" s="37"/>
      <c r="XBY120" s="37"/>
      <c r="XBZ120" s="37"/>
      <c r="XCA120" s="37"/>
      <c r="XCB120" s="37"/>
      <c r="XCC120" s="37"/>
      <c r="XCD120" s="37"/>
      <c r="XCE120" s="37"/>
      <c r="XCF120" s="37"/>
      <c r="XCG120" s="37"/>
      <c r="XCH120" s="37"/>
      <c r="XCI120" s="37"/>
      <c r="XCJ120" s="37"/>
      <c r="XCK120" s="37"/>
      <c r="XCL120" s="37"/>
      <c r="XCM120" s="37"/>
      <c r="XCN120" s="37"/>
      <c r="XCO120" s="37"/>
      <c r="XCP120" s="37"/>
      <c r="XCQ120" s="37"/>
      <c r="XCR120" s="37"/>
      <c r="XCS120" s="37"/>
      <c r="XCT120" s="37"/>
      <c r="XCU120" s="37"/>
      <c r="XCV120" s="37"/>
      <c r="XCW120" s="37"/>
      <c r="XCX120" s="37"/>
      <c r="XCY120" s="37"/>
      <c r="XCZ120" s="37"/>
      <c r="XDA120" s="37"/>
      <c r="XDB120" s="37"/>
      <c r="XDC120" s="37"/>
      <c r="XDD120" s="37"/>
      <c r="XDE120" s="37"/>
      <c r="XDF120" s="37"/>
      <c r="XDG120" s="37"/>
      <c r="XDH120" s="37"/>
      <c r="XDI120" s="37"/>
      <c r="XDJ120" s="37"/>
      <c r="XDK120" s="37"/>
      <c r="XDL120" s="37"/>
      <c r="XDM120" s="37"/>
      <c r="XDN120" s="37"/>
      <c r="XDO120" s="37"/>
      <c r="XDP120" s="37"/>
      <c r="XDQ120" s="37"/>
      <c r="XDR120" s="37"/>
      <c r="XDS120" s="37"/>
      <c r="XDT120" s="37"/>
      <c r="XDU120" s="37"/>
      <c r="XDV120" s="37"/>
      <c r="XDW120" s="37"/>
      <c r="XDX120" s="37"/>
      <c r="XDY120" s="37"/>
      <c r="XDZ120" s="37"/>
      <c r="XEA120" s="37"/>
      <c r="XEB120" s="37"/>
      <c r="XEC120" s="37"/>
      <c r="XED120" s="37"/>
      <c r="XEE120" s="37"/>
      <c r="XEF120" s="37"/>
      <c r="XEG120" s="37"/>
      <c r="XEH120" s="37"/>
      <c r="XEI120" s="37"/>
      <c r="XEJ120" s="37"/>
      <c r="XEK120" s="37"/>
      <c r="XEL120" s="37"/>
      <c r="XEM120" s="37"/>
      <c r="XEN120" s="37"/>
      <c r="XEO120" s="37"/>
      <c r="XEP120" s="37"/>
      <c r="XEQ120" s="37"/>
      <c r="XER120" s="37"/>
      <c r="XES120" s="37"/>
      <c r="XET120" s="37"/>
      <c r="XEU120" s="37"/>
      <c r="XEV120" s="37"/>
      <c r="XEW120" s="37"/>
      <c r="XEX120" s="37"/>
      <c r="XEY120" s="37"/>
      <c r="XEZ120" s="37"/>
      <c r="XFA120" s="37"/>
      <c r="XFB120" s="37"/>
      <c r="XFC120" s="37"/>
      <c r="XFD120" s="37"/>
    </row>
    <row r="121" spans="1:151 16227:16384" s="12" customFormat="1" ht="20.25" customHeight="1" x14ac:dyDescent="0.25">
      <c r="A121" s="93"/>
      <c r="B121" s="94"/>
      <c r="C121" s="77">
        <v>3</v>
      </c>
      <c r="D121" s="78"/>
      <c r="E121" s="56" t="s">
        <v>225</v>
      </c>
      <c r="F121" s="77">
        <f t="shared" si="14"/>
        <v>322.70472000000001</v>
      </c>
      <c r="G121" s="78"/>
      <c r="H121" s="56">
        <v>0</v>
      </c>
      <c r="I121" s="56">
        <f t="shared" si="12"/>
        <v>484.05708000000004</v>
      </c>
      <c r="J121" s="37"/>
      <c r="K121" s="37"/>
      <c r="L121" s="37"/>
      <c r="M121" s="37"/>
      <c r="N121" s="37"/>
      <c r="O121" s="37"/>
      <c r="P121" s="37"/>
      <c r="Q121" s="37"/>
      <c r="R121" s="37"/>
      <c r="S121" s="37"/>
      <c r="T121" s="37"/>
      <c r="U121" s="43" t="str">
        <f t="shared" ca="1" si="13"/>
        <v>703,..,2203</v>
      </c>
      <c r="V121" s="43">
        <f t="shared" ref="V121:W136" ca="1" si="15">V120+1</f>
        <v>703</v>
      </c>
      <c r="W121" s="43">
        <f t="shared" ca="1" si="15"/>
        <v>2203</v>
      </c>
      <c r="X121" s="37"/>
      <c r="Y121" s="37"/>
      <c r="Z121" s="37"/>
      <c r="AA121" s="37"/>
      <c r="AB121" s="37"/>
      <c r="AC121" s="37"/>
      <c r="AD121" s="37"/>
      <c r="AE121" s="37"/>
      <c r="AF121" s="37"/>
      <c r="AG121" s="37"/>
      <c r="AH121" s="37"/>
      <c r="AI121" s="37"/>
      <c r="AJ121" s="37"/>
      <c r="AK121" s="37"/>
      <c r="AL121" s="37"/>
      <c r="AM121" s="37"/>
      <c r="AN121" s="37"/>
      <c r="AO121" s="37"/>
      <c r="AP121" s="37"/>
      <c r="AQ121" s="37"/>
      <c r="AR121" s="37"/>
      <c r="AS121" s="37"/>
      <c r="AT121" s="37"/>
      <c r="AU121" s="37"/>
      <c r="AV121" s="37"/>
      <c r="AW121" s="37"/>
      <c r="AX121" s="37"/>
      <c r="AY121" s="37"/>
      <c r="AZ121" s="37"/>
      <c r="BA121" s="37"/>
      <c r="BB121" s="37"/>
      <c r="BC121" s="37"/>
      <c r="BD121" s="37"/>
      <c r="BE121" s="37"/>
      <c r="BF121" s="37"/>
      <c r="BG121" s="37"/>
      <c r="BH121" s="37"/>
      <c r="BI121" s="37"/>
      <c r="BJ121" s="37"/>
      <c r="BK121" s="37"/>
      <c r="BL121" s="37"/>
      <c r="BM121" s="37"/>
      <c r="BN121" s="37"/>
      <c r="BO121" s="37"/>
      <c r="BP121" s="37"/>
      <c r="BQ121" s="37"/>
      <c r="BR121" s="37"/>
      <c r="BS121" s="37"/>
      <c r="BT121" s="37"/>
      <c r="BU121" s="37"/>
      <c r="BV121" s="37"/>
      <c r="BW121" s="37"/>
      <c r="BX121" s="37"/>
      <c r="BY121" s="37"/>
      <c r="BZ121" s="37"/>
      <c r="CA121" s="37"/>
      <c r="CB121" s="37"/>
      <c r="CC121" s="37"/>
      <c r="CD121" s="37"/>
      <c r="CE121" s="37"/>
      <c r="CF121" s="37"/>
      <c r="CG121" s="37"/>
      <c r="CH121" s="37"/>
      <c r="CI121" s="37"/>
      <c r="CJ121" s="37"/>
      <c r="CK121" s="37"/>
      <c r="CL121" s="37"/>
      <c r="CM121" s="37"/>
      <c r="CN121" s="37"/>
      <c r="CO121" s="37"/>
      <c r="CP121" s="37"/>
      <c r="CQ121" s="37"/>
      <c r="CR121" s="37"/>
      <c r="CS121" s="37"/>
      <c r="CT121" s="37"/>
      <c r="CU121" s="37"/>
      <c r="CV121" s="37"/>
      <c r="CW121" s="37"/>
      <c r="CX121" s="37"/>
      <c r="CY121" s="37"/>
      <c r="CZ121" s="37"/>
      <c r="DA121" s="37"/>
      <c r="DB121" s="37"/>
      <c r="DC121" s="37"/>
      <c r="DD121" s="37"/>
      <c r="DE121" s="37"/>
      <c r="DF121" s="37"/>
      <c r="DG121" s="37"/>
      <c r="DH121" s="37"/>
      <c r="DI121" s="37"/>
      <c r="DJ121" s="37"/>
      <c r="DK121" s="37"/>
      <c r="DL121" s="37"/>
      <c r="DM121" s="37"/>
      <c r="DN121" s="37"/>
      <c r="DO121" s="37"/>
      <c r="DP121" s="37"/>
      <c r="DQ121" s="37"/>
      <c r="DR121" s="37"/>
      <c r="DS121" s="37"/>
      <c r="DT121" s="37"/>
      <c r="DU121" s="37"/>
      <c r="DV121" s="37"/>
      <c r="DW121" s="37"/>
      <c r="DX121" s="37"/>
      <c r="DY121" s="37"/>
      <c r="DZ121" s="37"/>
      <c r="EA121" s="37"/>
      <c r="EB121" s="37"/>
      <c r="EC121" s="37"/>
      <c r="ED121" s="37"/>
      <c r="EE121" s="37"/>
      <c r="EF121" s="37"/>
      <c r="EG121" s="37"/>
      <c r="EH121" s="37"/>
      <c r="EI121" s="37"/>
      <c r="EJ121" s="37"/>
      <c r="EK121" s="37"/>
      <c r="EL121" s="37"/>
      <c r="EM121" s="37"/>
      <c r="EN121" s="37"/>
      <c r="EO121" s="37"/>
      <c r="EP121" s="37"/>
      <c r="EQ121" s="37"/>
      <c r="ER121" s="37"/>
      <c r="ES121" s="37"/>
      <c r="ET121" s="37"/>
      <c r="EU121" s="37"/>
      <c r="WZC121" s="37"/>
      <c r="WZD121" s="37"/>
      <c r="WZE121" s="37"/>
      <c r="WZF121" s="37"/>
      <c r="WZG121" s="37"/>
      <c r="WZH121" s="37"/>
      <c r="WZI121" s="37"/>
      <c r="WZJ121" s="37"/>
      <c r="WZK121" s="37"/>
      <c r="WZL121" s="37"/>
      <c r="WZM121" s="37"/>
      <c r="WZN121" s="37"/>
      <c r="WZO121" s="37"/>
      <c r="WZP121" s="37"/>
      <c r="WZQ121" s="37"/>
      <c r="WZR121" s="37"/>
      <c r="WZS121" s="37"/>
      <c r="WZT121" s="37"/>
      <c r="WZU121" s="37"/>
      <c r="WZV121" s="37"/>
      <c r="WZW121" s="37"/>
      <c r="WZX121" s="37"/>
      <c r="WZY121" s="37"/>
      <c r="WZZ121" s="37"/>
      <c r="XAA121" s="37"/>
      <c r="XAB121" s="37"/>
      <c r="XAC121" s="37"/>
      <c r="XAD121" s="37"/>
      <c r="XAE121" s="37"/>
      <c r="XAF121" s="37"/>
      <c r="XAG121" s="37"/>
      <c r="XAH121" s="37"/>
      <c r="XAI121" s="37"/>
      <c r="XAJ121" s="37"/>
      <c r="XAK121" s="37"/>
      <c r="XAL121" s="37"/>
      <c r="XAM121" s="37"/>
      <c r="XAN121" s="37"/>
      <c r="XAO121" s="37"/>
      <c r="XAP121" s="37"/>
      <c r="XAQ121" s="37"/>
      <c r="XAR121" s="37"/>
      <c r="XAS121" s="37"/>
      <c r="XAT121" s="37"/>
      <c r="XAU121" s="37"/>
      <c r="XAV121" s="37"/>
      <c r="XAW121" s="37"/>
      <c r="XAX121" s="37"/>
      <c r="XAY121" s="37"/>
      <c r="XAZ121" s="37"/>
      <c r="XBA121" s="37"/>
      <c r="XBB121" s="37"/>
      <c r="XBC121" s="37"/>
      <c r="XBD121" s="37"/>
      <c r="XBE121" s="37"/>
      <c r="XBF121" s="37"/>
      <c r="XBG121" s="37"/>
      <c r="XBH121" s="37"/>
      <c r="XBI121" s="37"/>
      <c r="XBJ121" s="37"/>
      <c r="XBK121" s="37"/>
      <c r="XBL121" s="37"/>
      <c r="XBM121" s="37"/>
      <c r="XBN121" s="37"/>
      <c r="XBO121" s="37"/>
      <c r="XBP121" s="37"/>
      <c r="XBQ121" s="37"/>
      <c r="XBR121" s="37"/>
      <c r="XBS121" s="37"/>
      <c r="XBT121" s="37"/>
      <c r="XBU121" s="37"/>
      <c r="XBV121" s="37"/>
      <c r="XBW121" s="37"/>
      <c r="XBX121" s="37"/>
      <c r="XBY121" s="37"/>
      <c r="XBZ121" s="37"/>
      <c r="XCA121" s="37"/>
      <c r="XCB121" s="37"/>
      <c r="XCC121" s="37"/>
      <c r="XCD121" s="37"/>
      <c r="XCE121" s="37"/>
      <c r="XCF121" s="37"/>
      <c r="XCG121" s="37"/>
      <c r="XCH121" s="37"/>
      <c r="XCI121" s="37"/>
      <c r="XCJ121" s="37"/>
      <c r="XCK121" s="37"/>
      <c r="XCL121" s="37"/>
      <c r="XCM121" s="37"/>
      <c r="XCN121" s="37"/>
      <c r="XCO121" s="37"/>
      <c r="XCP121" s="37"/>
      <c r="XCQ121" s="37"/>
      <c r="XCR121" s="37"/>
      <c r="XCS121" s="37"/>
      <c r="XCT121" s="37"/>
      <c r="XCU121" s="37"/>
      <c r="XCV121" s="37"/>
      <c r="XCW121" s="37"/>
      <c r="XCX121" s="37"/>
      <c r="XCY121" s="37"/>
      <c r="XCZ121" s="37"/>
      <c r="XDA121" s="37"/>
      <c r="XDB121" s="37"/>
      <c r="XDC121" s="37"/>
      <c r="XDD121" s="37"/>
      <c r="XDE121" s="37"/>
      <c r="XDF121" s="37"/>
      <c r="XDG121" s="37"/>
      <c r="XDH121" s="37"/>
      <c r="XDI121" s="37"/>
      <c r="XDJ121" s="37"/>
      <c r="XDK121" s="37"/>
      <c r="XDL121" s="37"/>
      <c r="XDM121" s="37"/>
      <c r="XDN121" s="37"/>
      <c r="XDO121" s="37"/>
      <c r="XDP121" s="37"/>
      <c r="XDQ121" s="37"/>
      <c r="XDR121" s="37"/>
      <c r="XDS121" s="37"/>
      <c r="XDT121" s="37"/>
      <c r="XDU121" s="37"/>
      <c r="XDV121" s="37"/>
      <c r="XDW121" s="37"/>
      <c r="XDX121" s="37"/>
      <c r="XDY121" s="37"/>
      <c r="XDZ121" s="37"/>
      <c r="XEA121" s="37"/>
      <c r="XEB121" s="37"/>
      <c r="XEC121" s="37"/>
      <c r="XED121" s="37"/>
      <c r="XEE121" s="37"/>
      <c r="XEF121" s="37"/>
      <c r="XEG121" s="37"/>
      <c r="XEH121" s="37"/>
      <c r="XEI121" s="37"/>
      <c r="XEJ121" s="37"/>
      <c r="XEK121" s="37"/>
      <c r="XEL121" s="37"/>
      <c r="XEM121" s="37"/>
      <c r="XEN121" s="37"/>
      <c r="XEO121" s="37"/>
      <c r="XEP121" s="37"/>
      <c r="XEQ121" s="37"/>
      <c r="XER121" s="37"/>
      <c r="XES121" s="37"/>
      <c r="XET121" s="37"/>
      <c r="XEU121" s="37"/>
      <c r="XEV121" s="37"/>
      <c r="XEW121" s="37"/>
      <c r="XEX121" s="37"/>
      <c r="XEY121" s="37"/>
      <c r="XEZ121" s="37"/>
      <c r="XFA121" s="37"/>
      <c r="XFB121" s="37"/>
      <c r="XFC121" s="37"/>
      <c r="XFD121" s="37"/>
    </row>
    <row r="122" spans="1:151 16227:16384" s="12" customFormat="1" ht="20.25" customHeight="1" x14ac:dyDescent="0.25">
      <c r="A122" s="93"/>
      <c r="B122" s="94"/>
      <c r="C122" s="77">
        <v>4</v>
      </c>
      <c r="D122" s="78"/>
      <c r="E122" s="56" t="s">
        <v>225</v>
      </c>
      <c r="F122" s="77">
        <f t="shared" si="14"/>
        <v>322.70472000000001</v>
      </c>
      <c r="G122" s="78"/>
      <c r="H122" s="56">
        <v>0</v>
      </c>
      <c r="I122" s="56">
        <f t="shared" si="12"/>
        <v>484.05708000000004</v>
      </c>
      <c r="J122" s="37"/>
      <c r="K122" s="37"/>
      <c r="L122" s="37"/>
      <c r="M122" s="37"/>
      <c r="N122" s="37"/>
      <c r="O122" s="37"/>
      <c r="P122" s="37"/>
      <c r="Q122" s="37"/>
      <c r="R122" s="37"/>
      <c r="S122" s="37"/>
      <c r="T122" s="37"/>
      <c r="U122" s="43" t="str">
        <f t="shared" ca="1" si="13"/>
        <v>704,..,2204</v>
      </c>
      <c r="V122" s="43">
        <f t="shared" ca="1" si="15"/>
        <v>704</v>
      </c>
      <c r="W122" s="43">
        <f t="shared" ca="1" si="15"/>
        <v>2204</v>
      </c>
      <c r="X122" s="37"/>
      <c r="Y122" s="37"/>
      <c r="Z122" s="37"/>
      <c r="AA122" s="37"/>
      <c r="AB122" s="37"/>
      <c r="AC122" s="37"/>
      <c r="AD122" s="37"/>
      <c r="AE122" s="37"/>
      <c r="AF122" s="37"/>
      <c r="AG122" s="37"/>
      <c r="AH122" s="37"/>
      <c r="AI122" s="37"/>
      <c r="AJ122" s="37"/>
      <c r="AK122" s="37"/>
      <c r="AL122" s="37"/>
      <c r="AM122" s="37"/>
      <c r="AN122" s="37"/>
      <c r="AO122" s="37"/>
      <c r="AP122" s="37"/>
      <c r="AQ122" s="37"/>
      <c r="AR122" s="37"/>
      <c r="AS122" s="37"/>
      <c r="AT122" s="37"/>
      <c r="AU122" s="37"/>
      <c r="AV122" s="37"/>
      <c r="AW122" s="37"/>
      <c r="AX122" s="37"/>
      <c r="AY122" s="37"/>
      <c r="AZ122" s="37"/>
      <c r="BA122" s="37"/>
      <c r="BB122" s="37"/>
      <c r="BC122" s="37"/>
      <c r="BD122" s="37"/>
      <c r="BE122" s="37"/>
      <c r="BF122" s="37"/>
      <c r="BG122" s="37"/>
      <c r="BH122" s="37"/>
      <c r="BI122" s="37"/>
      <c r="BJ122" s="37"/>
      <c r="BK122" s="37"/>
      <c r="BL122" s="37"/>
      <c r="BM122" s="37"/>
      <c r="BN122" s="37"/>
      <c r="BO122" s="37"/>
      <c r="BP122" s="37"/>
      <c r="BQ122" s="37"/>
      <c r="BR122" s="37"/>
      <c r="BS122" s="37"/>
      <c r="BT122" s="37"/>
      <c r="BU122" s="37"/>
      <c r="BV122" s="37"/>
      <c r="BW122" s="37"/>
      <c r="BX122" s="37"/>
      <c r="BY122" s="37"/>
      <c r="BZ122" s="37"/>
      <c r="CA122" s="37"/>
      <c r="CB122" s="37"/>
      <c r="CC122" s="37"/>
      <c r="CD122" s="37"/>
      <c r="CE122" s="37"/>
      <c r="CF122" s="37"/>
      <c r="CG122" s="37"/>
      <c r="CH122" s="37"/>
      <c r="CI122" s="37"/>
      <c r="CJ122" s="37"/>
      <c r="CK122" s="37"/>
      <c r="CL122" s="37"/>
      <c r="CM122" s="37"/>
      <c r="CN122" s="37"/>
      <c r="CO122" s="37"/>
      <c r="CP122" s="37"/>
      <c r="CQ122" s="37"/>
      <c r="CR122" s="37"/>
      <c r="CS122" s="37"/>
      <c r="CT122" s="37"/>
      <c r="CU122" s="37"/>
      <c r="CV122" s="37"/>
      <c r="CW122" s="37"/>
      <c r="CX122" s="37"/>
      <c r="CY122" s="37"/>
      <c r="CZ122" s="37"/>
      <c r="DA122" s="37"/>
      <c r="DB122" s="37"/>
      <c r="DC122" s="37"/>
      <c r="DD122" s="37"/>
      <c r="DE122" s="37"/>
      <c r="DF122" s="37"/>
      <c r="DG122" s="37"/>
      <c r="DH122" s="37"/>
      <c r="DI122" s="37"/>
      <c r="DJ122" s="37"/>
      <c r="DK122" s="37"/>
      <c r="DL122" s="37"/>
      <c r="DM122" s="37"/>
      <c r="DN122" s="37"/>
      <c r="DO122" s="37"/>
      <c r="DP122" s="37"/>
      <c r="DQ122" s="37"/>
      <c r="DR122" s="37"/>
      <c r="DS122" s="37"/>
      <c r="DT122" s="37"/>
      <c r="DU122" s="37"/>
      <c r="DV122" s="37"/>
      <c r="DW122" s="37"/>
      <c r="DX122" s="37"/>
      <c r="DY122" s="37"/>
      <c r="DZ122" s="37"/>
      <c r="EA122" s="37"/>
      <c r="EB122" s="37"/>
      <c r="EC122" s="37"/>
      <c r="ED122" s="37"/>
      <c r="EE122" s="37"/>
      <c r="EF122" s="37"/>
      <c r="EG122" s="37"/>
      <c r="EH122" s="37"/>
      <c r="EI122" s="37"/>
      <c r="EJ122" s="37"/>
      <c r="EK122" s="37"/>
      <c r="EL122" s="37"/>
      <c r="EM122" s="37"/>
      <c r="EN122" s="37"/>
      <c r="EO122" s="37"/>
      <c r="EP122" s="37"/>
      <c r="EQ122" s="37"/>
      <c r="ER122" s="37"/>
      <c r="ES122" s="37"/>
      <c r="ET122" s="37"/>
      <c r="EU122" s="37"/>
      <c r="WZC122" s="37"/>
      <c r="WZD122" s="37"/>
      <c r="WZE122" s="37"/>
      <c r="WZF122" s="37"/>
      <c r="WZG122" s="37"/>
      <c r="WZH122" s="37"/>
      <c r="WZI122" s="37"/>
      <c r="WZJ122" s="37"/>
      <c r="WZK122" s="37"/>
      <c r="WZL122" s="37"/>
      <c r="WZM122" s="37"/>
      <c r="WZN122" s="37"/>
      <c r="WZO122" s="37"/>
      <c r="WZP122" s="37"/>
      <c r="WZQ122" s="37"/>
      <c r="WZR122" s="37"/>
      <c r="WZS122" s="37"/>
      <c r="WZT122" s="37"/>
      <c r="WZU122" s="37"/>
      <c r="WZV122" s="37"/>
      <c r="WZW122" s="37"/>
      <c r="WZX122" s="37"/>
      <c r="WZY122" s="37"/>
      <c r="WZZ122" s="37"/>
      <c r="XAA122" s="37"/>
      <c r="XAB122" s="37"/>
      <c r="XAC122" s="37"/>
      <c r="XAD122" s="37"/>
      <c r="XAE122" s="37"/>
      <c r="XAF122" s="37"/>
      <c r="XAG122" s="37"/>
      <c r="XAH122" s="37"/>
      <c r="XAI122" s="37"/>
      <c r="XAJ122" s="37"/>
      <c r="XAK122" s="37"/>
      <c r="XAL122" s="37"/>
      <c r="XAM122" s="37"/>
      <c r="XAN122" s="37"/>
      <c r="XAO122" s="37"/>
      <c r="XAP122" s="37"/>
      <c r="XAQ122" s="37"/>
      <c r="XAR122" s="37"/>
      <c r="XAS122" s="37"/>
      <c r="XAT122" s="37"/>
      <c r="XAU122" s="37"/>
      <c r="XAV122" s="37"/>
      <c r="XAW122" s="37"/>
      <c r="XAX122" s="37"/>
      <c r="XAY122" s="37"/>
      <c r="XAZ122" s="37"/>
      <c r="XBA122" s="37"/>
      <c r="XBB122" s="37"/>
      <c r="XBC122" s="37"/>
      <c r="XBD122" s="37"/>
      <c r="XBE122" s="37"/>
      <c r="XBF122" s="37"/>
      <c r="XBG122" s="37"/>
      <c r="XBH122" s="37"/>
      <c r="XBI122" s="37"/>
      <c r="XBJ122" s="37"/>
      <c r="XBK122" s="37"/>
      <c r="XBL122" s="37"/>
      <c r="XBM122" s="37"/>
      <c r="XBN122" s="37"/>
      <c r="XBO122" s="37"/>
      <c r="XBP122" s="37"/>
      <c r="XBQ122" s="37"/>
      <c r="XBR122" s="37"/>
      <c r="XBS122" s="37"/>
      <c r="XBT122" s="37"/>
      <c r="XBU122" s="37"/>
      <c r="XBV122" s="37"/>
      <c r="XBW122" s="37"/>
      <c r="XBX122" s="37"/>
      <c r="XBY122" s="37"/>
      <c r="XBZ122" s="37"/>
      <c r="XCA122" s="37"/>
      <c r="XCB122" s="37"/>
      <c r="XCC122" s="37"/>
      <c r="XCD122" s="37"/>
      <c r="XCE122" s="37"/>
      <c r="XCF122" s="37"/>
      <c r="XCG122" s="37"/>
      <c r="XCH122" s="37"/>
      <c r="XCI122" s="37"/>
      <c r="XCJ122" s="37"/>
      <c r="XCK122" s="37"/>
      <c r="XCL122" s="37"/>
      <c r="XCM122" s="37"/>
      <c r="XCN122" s="37"/>
      <c r="XCO122" s="37"/>
      <c r="XCP122" s="37"/>
      <c r="XCQ122" s="37"/>
      <c r="XCR122" s="37"/>
      <c r="XCS122" s="37"/>
      <c r="XCT122" s="37"/>
      <c r="XCU122" s="37"/>
      <c r="XCV122" s="37"/>
      <c r="XCW122" s="37"/>
      <c r="XCX122" s="37"/>
      <c r="XCY122" s="37"/>
      <c r="XCZ122" s="37"/>
      <c r="XDA122" s="37"/>
      <c r="XDB122" s="37"/>
      <c r="XDC122" s="37"/>
      <c r="XDD122" s="37"/>
      <c r="XDE122" s="37"/>
      <c r="XDF122" s="37"/>
      <c r="XDG122" s="37"/>
      <c r="XDH122" s="37"/>
      <c r="XDI122" s="37"/>
      <c r="XDJ122" s="37"/>
      <c r="XDK122" s="37"/>
      <c r="XDL122" s="37"/>
      <c r="XDM122" s="37"/>
      <c r="XDN122" s="37"/>
      <c r="XDO122" s="37"/>
      <c r="XDP122" s="37"/>
      <c r="XDQ122" s="37"/>
      <c r="XDR122" s="37"/>
      <c r="XDS122" s="37"/>
      <c r="XDT122" s="37"/>
      <c r="XDU122" s="37"/>
      <c r="XDV122" s="37"/>
      <c r="XDW122" s="37"/>
      <c r="XDX122" s="37"/>
      <c r="XDY122" s="37"/>
      <c r="XDZ122" s="37"/>
      <c r="XEA122" s="37"/>
      <c r="XEB122" s="37"/>
      <c r="XEC122" s="37"/>
      <c r="XED122" s="37"/>
      <c r="XEE122" s="37"/>
      <c r="XEF122" s="37"/>
      <c r="XEG122" s="37"/>
      <c r="XEH122" s="37"/>
      <c r="XEI122" s="37"/>
      <c r="XEJ122" s="37"/>
      <c r="XEK122" s="37"/>
      <c r="XEL122" s="37"/>
      <c r="XEM122" s="37"/>
      <c r="XEN122" s="37"/>
      <c r="XEO122" s="37"/>
      <c r="XEP122" s="37"/>
      <c r="XEQ122" s="37"/>
      <c r="XER122" s="37"/>
      <c r="XES122" s="37"/>
      <c r="XET122" s="37"/>
      <c r="XEU122" s="37"/>
      <c r="XEV122" s="37"/>
      <c r="XEW122" s="37"/>
      <c r="XEX122" s="37"/>
      <c r="XEY122" s="37"/>
      <c r="XEZ122" s="37"/>
      <c r="XFA122" s="37"/>
      <c r="XFB122" s="37"/>
      <c r="XFC122" s="37"/>
      <c r="XFD122" s="37"/>
    </row>
    <row r="123" spans="1:151 16227:16384" s="12" customFormat="1" ht="20.25" customHeight="1" x14ac:dyDescent="0.25">
      <c r="A123" s="93"/>
      <c r="B123" s="94"/>
      <c r="C123" s="77">
        <v>5</v>
      </c>
      <c r="D123" s="78"/>
      <c r="E123" s="56" t="s">
        <v>225</v>
      </c>
      <c r="F123" s="77">
        <f t="shared" si="14"/>
        <v>322.70472000000001</v>
      </c>
      <c r="G123" s="78"/>
      <c r="H123" s="56">
        <v>0</v>
      </c>
      <c r="I123" s="56">
        <f t="shared" si="12"/>
        <v>484.05708000000004</v>
      </c>
      <c r="J123" s="1"/>
      <c r="K123" s="1"/>
      <c r="L123" s="1"/>
      <c r="M123" s="1"/>
      <c r="N123" s="1"/>
      <c r="O123" s="1"/>
      <c r="P123" s="1"/>
      <c r="Q123" s="1"/>
      <c r="R123" s="1"/>
      <c r="S123" s="1"/>
      <c r="T123" s="1"/>
      <c r="U123" s="43" t="str">
        <f t="shared" ca="1" si="13"/>
        <v>705,..,2205</v>
      </c>
      <c r="V123" s="43">
        <f t="shared" ca="1" si="15"/>
        <v>705</v>
      </c>
      <c r="W123" s="43">
        <f t="shared" ca="1" si="15"/>
        <v>2205</v>
      </c>
      <c r="X123" s="1"/>
      <c r="Y123" s="1"/>
      <c r="Z123" s="1"/>
      <c r="AA123" s="1"/>
      <c r="AB123" s="37"/>
      <c r="AC123" s="37"/>
      <c r="AD123" s="37"/>
      <c r="AE123" s="37"/>
      <c r="AF123" s="37"/>
      <c r="AG123" s="37"/>
      <c r="AH123" s="37"/>
      <c r="AI123" s="37"/>
      <c r="AJ123" s="37"/>
      <c r="AK123" s="37"/>
      <c r="AL123" s="37"/>
      <c r="AM123" s="37"/>
      <c r="AN123" s="37"/>
      <c r="AO123" s="37"/>
      <c r="AP123" s="37"/>
      <c r="AQ123" s="37"/>
      <c r="AR123" s="37"/>
      <c r="AS123" s="37"/>
      <c r="AT123" s="37"/>
      <c r="AU123" s="37"/>
      <c r="AV123" s="37"/>
      <c r="AW123" s="37"/>
      <c r="AX123" s="37"/>
      <c r="AY123" s="37"/>
      <c r="AZ123" s="37"/>
      <c r="BA123" s="37"/>
      <c r="BB123" s="37"/>
      <c r="BC123" s="37"/>
      <c r="BD123" s="37"/>
      <c r="BE123" s="37"/>
      <c r="BF123" s="37"/>
      <c r="BG123" s="37"/>
      <c r="BH123" s="37"/>
      <c r="BI123" s="37"/>
      <c r="BJ123" s="37"/>
      <c r="BK123" s="37"/>
      <c r="BL123" s="37"/>
      <c r="BM123" s="37"/>
      <c r="BN123" s="37"/>
      <c r="BO123" s="37"/>
      <c r="BP123" s="37"/>
      <c r="BQ123" s="37"/>
      <c r="BR123" s="37"/>
      <c r="BS123" s="37"/>
      <c r="BT123" s="37"/>
      <c r="BU123" s="37"/>
      <c r="BV123" s="37"/>
      <c r="BW123" s="37"/>
      <c r="BX123" s="37"/>
      <c r="BY123" s="37"/>
      <c r="BZ123" s="37"/>
      <c r="CA123" s="37"/>
      <c r="CB123" s="37"/>
      <c r="CC123" s="37"/>
      <c r="CD123" s="37"/>
      <c r="CE123" s="37"/>
      <c r="CF123" s="37"/>
      <c r="CG123" s="37"/>
      <c r="CH123" s="37"/>
      <c r="CI123" s="37"/>
      <c r="CJ123" s="37"/>
      <c r="CK123" s="37"/>
      <c r="CL123" s="37"/>
      <c r="CM123" s="37"/>
      <c r="CN123" s="37"/>
      <c r="CO123" s="37"/>
      <c r="CP123" s="37"/>
      <c r="CQ123" s="37"/>
      <c r="CR123" s="37"/>
      <c r="CS123" s="37"/>
      <c r="CT123" s="37"/>
      <c r="CU123" s="37"/>
      <c r="CV123" s="37"/>
      <c r="CW123" s="37"/>
      <c r="CX123" s="37"/>
      <c r="CY123" s="37"/>
      <c r="CZ123" s="37"/>
      <c r="DA123" s="37"/>
      <c r="DB123" s="37"/>
      <c r="DC123" s="37"/>
      <c r="DD123" s="37"/>
      <c r="DE123" s="37"/>
      <c r="DF123" s="37"/>
      <c r="DG123" s="37"/>
      <c r="DH123" s="37"/>
      <c r="DI123" s="37"/>
      <c r="DJ123" s="37"/>
      <c r="DK123" s="37"/>
      <c r="DL123" s="37"/>
      <c r="DM123" s="37"/>
      <c r="DN123" s="37"/>
      <c r="DO123" s="37"/>
      <c r="DP123" s="37"/>
      <c r="DQ123" s="37"/>
      <c r="DR123" s="37"/>
      <c r="DS123" s="37"/>
      <c r="DT123" s="37"/>
      <c r="DU123" s="37"/>
      <c r="DV123" s="37"/>
      <c r="DW123" s="37"/>
      <c r="DX123" s="37"/>
      <c r="DY123" s="37"/>
      <c r="DZ123" s="37"/>
      <c r="EA123" s="37"/>
      <c r="EB123" s="37"/>
      <c r="EC123" s="37"/>
      <c r="ED123" s="37"/>
      <c r="EE123" s="37"/>
      <c r="EF123" s="37"/>
      <c r="EG123" s="37"/>
      <c r="EH123" s="37"/>
      <c r="EI123" s="37"/>
      <c r="EJ123" s="37"/>
      <c r="EK123" s="37"/>
      <c r="EL123" s="37"/>
      <c r="EM123" s="37"/>
      <c r="EN123" s="37"/>
      <c r="EO123" s="37"/>
      <c r="EP123" s="37"/>
      <c r="EQ123" s="37"/>
      <c r="ER123" s="37"/>
      <c r="ES123" s="37"/>
      <c r="ET123" s="37"/>
      <c r="EU123" s="37"/>
      <c r="WZC123" s="37"/>
      <c r="WZD123" s="37"/>
      <c r="WZE123" s="37"/>
      <c r="WZF123" s="37"/>
      <c r="WZG123" s="37"/>
      <c r="WZH123" s="37"/>
      <c r="WZI123" s="37"/>
      <c r="WZJ123" s="37"/>
      <c r="WZK123" s="37"/>
      <c r="WZL123" s="37"/>
      <c r="WZM123" s="37"/>
      <c r="WZN123" s="37"/>
      <c r="WZO123" s="37"/>
      <c r="WZP123" s="37"/>
      <c r="WZQ123" s="37"/>
      <c r="WZR123" s="37"/>
      <c r="WZS123" s="37"/>
      <c r="WZT123" s="37"/>
      <c r="WZU123" s="37"/>
      <c r="WZV123" s="37"/>
      <c r="WZW123" s="37"/>
      <c r="WZX123" s="37"/>
      <c r="WZY123" s="37"/>
      <c r="WZZ123" s="37"/>
      <c r="XAA123" s="37"/>
      <c r="XAB123" s="37"/>
      <c r="XAC123" s="37"/>
      <c r="XAD123" s="37"/>
      <c r="XAE123" s="37"/>
      <c r="XAF123" s="37"/>
      <c r="XAG123" s="37"/>
      <c r="XAH123" s="37"/>
      <c r="XAI123" s="37"/>
      <c r="XAJ123" s="37"/>
      <c r="XAK123" s="37"/>
      <c r="XAL123" s="37"/>
      <c r="XAM123" s="37"/>
      <c r="XAN123" s="37"/>
      <c r="XAO123" s="37"/>
      <c r="XAP123" s="37"/>
      <c r="XAQ123" s="37"/>
      <c r="XAR123" s="37"/>
      <c r="XAS123" s="37"/>
      <c r="XAT123" s="37"/>
      <c r="XAU123" s="37"/>
      <c r="XAV123" s="37"/>
      <c r="XAW123" s="37"/>
      <c r="XAX123" s="37"/>
      <c r="XAY123" s="37"/>
      <c r="XAZ123" s="37"/>
      <c r="XBA123" s="37"/>
      <c r="XBB123" s="37"/>
      <c r="XBC123" s="37"/>
      <c r="XBD123" s="37"/>
      <c r="XBE123" s="37"/>
      <c r="XBF123" s="37"/>
      <c r="XBG123" s="37"/>
      <c r="XBH123" s="37"/>
      <c r="XBI123" s="37"/>
      <c r="XBJ123" s="37"/>
      <c r="XBK123" s="37"/>
      <c r="XBL123" s="37"/>
      <c r="XBM123" s="37"/>
      <c r="XBN123" s="37"/>
      <c r="XBO123" s="37"/>
      <c r="XBP123" s="37"/>
      <c r="XBQ123" s="37"/>
      <c r="XBR123" s="37"/>
      <c r="XBS123" s="37"/>
      <c r="XBT123" s="37"/>
      <c r="XBU123" s="37"/>
      <c r="XBV123" s="37"/>
      <c r="XBW123" s="37"/>
      <c r="XBX123" s="37"/>
      <c r="XBY123" s="37"/>
      <c r="XBZ123" s="37"/>
      <c r="XCA123" s="37"/>
      <c r="XCB123" s="37"/>
      <c r="XCC123" s="37"/>
      <c r="XCD123" s="37"/>
      <c r="XCE123" s="37"/>
      <c r="XCF123" s="37"/>
      <c r="XCG123" s="37"/>
      <c r="XCH123" s="37"/>
      <c r="XCI123" s="37"/>
      <c r="XCJ123" s="37"/>
      <c r="XCK123" s="37"/>
      <c r="XCL123" s="37"/>
      <c r="XCM123" s="37"/>
      <c r="XCN123" s="37"/>
      <c r="XCO123" s="37"/>
      <c r="XCP123" s="37"/>
      <c r="XCQ123" s="37"/>
      <c r="XCR123" s="37"/>
      <c r="XCS123" s="37"/>
      <c r="XCT123" s="37"/>
      <c r="XCU123" s="37"/>
      <c r="XCV123" s="37"/>
      <c r="XCW123" s="37"/>
      <c r="XCX123" s="37"/>
      <c r="XCY123" s="37"/>
      <c r="XCZ123" s="37"/>
      <c r="XDA123" s="37"/>
      <c r="XDB123" s="37"/>
      <c r="XDC123" s="37"/>
      <c r="XDD123" s="37"/>
      <c r="XDE123" s="37"/>
      <c r="XDF123" s="37"/>
      <c r="XDG123" s="37"/>
      <c r="XDH123" s="37"/>
      <c r="XDI123" s="37"/>
      <c r="XDJ123" s="37"/>
      <c r="XDK123" s="37"/>
      <c r="XDL123" s="37"/>
      <c r="XDM123" s="37"/>
      <c r="XDN123" s="37"/>
      <c r="XDO123" s="37"/>
      <c r="XDP123" s="37"/>
      <c r="XDQ123" s="37"/>
      <c r="XDR123" s="37"/>
      <c r="XDS123" s="37"/>
      <c r="XDT123" s="37"/>
      <c r="XDU123" s="37"/>
      <c r="XDV123" s="37"/>
      <c r="XDW123" s="37"/>
      <c r="XDX123" s="37"/>
      <c r="XDY123" s="37"/>
      <c r="XDZ123" s="37"/>
      <c r="XEA123" s="37"/>
      <c r="XEB123" s="37"/>
      <c r="XEC123" s="37"/>
      <c r="XED123" s="37"/>
      <c r="XEE123" s="37"/>
      <c r="XEF123" s="37"/>
      <c r="XEG123" s="37"/>
      <c r="XEH123" s="37"/>
      <c r="XEI123" s="37"/>
      <c r="XEJ123" s="37"/>
      <c r="XEK123" s="37"/>
      <c r="XEL123" s="37"/>
      <c r="XEM123" s="37"/>
      <c r="XEN123" s="37"/>
      <c r="XEO123" s="37"/>
      <c r="XEP123" s="37"/>
      <c r="XEQ123" s="37"/>
      <c r="XER123" s="37"/>
      <c r="XES123" s="37"/>
      <c r="XET123" s="37"/>
      <c r="XEU123" s="37"/>
      <c r="XEV123" s="37"/>
      <c r="XEW123" s="37"/>
      <c r="XEX123" s="37"/>
      <c r="XEY123" s="37"/>
      <c r="XEZ123" s="37"/>
      <c r="XFA123" s="37"/>
      <c r="XFB123" s="37"/>
      <c r="XFC123" s="37"/>
      <c r="XFD123" s="37"/>
    </row>
    <row r="124" spans="1:151 16227:16384" s="12" customFormat="1" ht="20.25" customHeight="1" x14ac:dyDescent="0.25">
      <c r="A124" s="93"/>
      <c r="B124" s="94"/>
      <c r="C124" s="77">
        <v>6</v>
      </c>
      <c r="D124" s="78"/>
      <c r="E124" s="77" t="s">
        <v>228</v>
      </c>
      <c r="F124" s="97"/>
      <c r="G124" s="97"/>
      <c r="H124" s="97"/>
      <c r="I124" s="78"/>
      <c r="J124" s="37"/>
      <c r="K124" s="37"/>
      <c r="L124" s="37"/>
      <c r="M124" s="37"/>
      <c r="N124" s="37"/>
      <c r="O124" s="37"/>
      <c r="P124" s="37"/>
      <c r="Q124" s="37"/>
      <c r="R124" s="37"/>
      <c r="S124" s="37"/>
      <c r="T124" s="37"/>
      <c r="U124" s="43" t="str">
        <f t="shared" ca="1" si="13"/>
        <v>706,..,2206</v>
      </c>
      <c r="V124" s="43">
        <f t="shared" ca="1" si="15"/>
        <v>706</v>
      </c>
      <c r="W124" s="43">
        <f t="shared" ca="1" si="15"/>
        <v>2206</v>
      </c>
      <c r="X124" s="37"/>
      <c r="Y124" s="37"/>
      <c r="Z124" s="37"/>
      <c r="AA124" s="37"/>
      <c r="AB124" s="37"/>
      <c r="AC124" s="37"/>
      <c r="AD124" s="37"/>
      <c r="AE124" s="37"/>
      <c r="AF124" s="37"/>
      <c r="AG124" s="37"/>
      <c r="AH124" s="37"/>
      <c r="AI124" s="37"/>
      <c r="AJ124" s="37"/>
      <c r="AK124" s="37"/>
      <c r="AL124" s="37"/>
      <c r="AM124" s="37"/>
      <c r="AN124" s="37"/>
      <c r="AO124" s="37"/>
      <c r="AP124" s="37"/>
      <c r="AQ124" s="37"/>
      <c r="AR124" s="37"/>
      <c r="AS124" s="37"/>
      <c r="AT124" s="37"/>
      <c r="AU124" s="37"/>
      <c r="AV124" s="37"/>
      <c r="AW124" s="37"/>
      <c r="AX124" s="37"/>
      <c r="AY124" s="37"/>
      <c r="AZ124" s="37"/>
      <c r="BA124" s="37"/>
      <c r="BB124" s="37"/>
      <c r="BC124" s="37"/>
      <c r="BD124" s="37"/>
      <c r="BE124" s="37"/>
      <c r="BF124" s="37"/>
      <c r="BG124" s="37"/>
      <c r="BH124" s="37"/>
      <c r="BI124" s="37"/>
      <c r="BJ124" s="37"/>
      <c r="BK124" s="37"/>
      <c r="BL124" s="37"/>
      <c r="BM124" s="37"/>
      <c r="BN124" s="37"/>
      <c r="BO124" s="37"/>
      <c r="BP124" s="37"/>
      <c r="BQ124" s="37"/>
      <c r="BR124" s="37"/>
      <c r="BS124" s="37"/>
      <c r="BT124" s="37"/>
      <c r="BU124" s="37"/>
      <c r="BV124" s="37"/>
      <c r="BW124" s="37"/>
      <c r="BX124" s="37"/>
      <c r="BY124" s="37"/>
      <c r="BZ124" s="37"/>
      <c r="CA124" s="37"/>
      <c r="CB124" s="37"/>
      <c r="CC124" s="37"/>
      <c r="CD124" s="37"/>
      <c r="CE124" s="37"/>
      <c r="CF124" s="37"/>
      <c r="CG124" s="37"/>
      <c r="CH124" s="37"/>
      <c r="CI124" s="37"/>
      <c r="CJ124" s="37"/>
      <c r="CK124" s="37"/>
      <c r="CL124" s="37"/>
      <c r="CM124" s="37"/>
      <c r="CN124" s="37"/>
      <c r="CO124" s="37"/>
      <c r="CP124" s="37"/>
      <c r="CQ124" s="37"/>
      <c r="CR124" s="37"/>
      <c r="CS124" s="37"/>
      <c r="CT124" s="37"/>
      <c r="CU124" s="37"/>
      <c r="CV124" s="37"/>
      <c r="CW124" s="37"/>
      <c r="CX124" s="37"/>
      <c r="CY124" s="37"/>
      <c r="CZ124" s="37"/>
      <c r="DA124" s="37"/>
      <c r="DB124" s="37"/>
      <c r="DC124" s="37"/>
      <c r="DD124" s="37"/>
      <c r="DE124" s="37"/>
      <c r="DF124" s="37"/>
      <c r="DG124" s="37"/>
      <c r="DH124" s="37"/>
      <c r="DI124" s="37"/>
      <c r="DJ124" s="37"/>
      <c r="DK124" s="37"/>
      <c r="DL124" s="37"/>
      <c r="DM124" s="37"/>
      <c r="DN124" s="37"/>
      <c r="DO124" s="37"/>
      <c r="DP124" s="37"/>
      <c r="DQ124" s="37"/>
      <c r="DR124" s="37"/>
      <c r="DS124" s="37"/>
      <c r="DT124" s="37"/>
      <c r="DU124" s="37"/>
      <c r="DV124" s="37"/>
      <c r="DW124" s="37"/>
      <c r="DX124" s="37"/>
      <c r="DY124" s="37"/>
      <c r="DZ124" s="37"/>
      <c r="EA124" s="37"/>
      <c r="EB124" s="37"/>
      <c r="EC124" s="37"/>
      <c r="ED124" s="37"/>
      <c r="EE124" s="37"/>
      <c r="EF124" s="37"/>
      <c r="EG124" s="37"/>
      <c r="EH124" s="37"/>
      <c r="EI124" s="37"/>
      <c r="EJ124" s="37"/>
      <c r="EK124" s="37"/>
      <c r="EL124" s="37"/>
      <c r="EM124" s="37"/>
      <c r="EN124" s="37"/>
      <c r="EO124" s="37"/>
      <c r="EP124" s="37"/>
      <c r="EQ124" s="37"/>
      <c r="ER124" s="37"/>
      <c r="ES124" s="37"/>
      <c r="ET124" s="37"/>
      <c r="EU124" s="37"/>
      <c r="WZC124" s="37"/>
      <c r="WZD124" s="37"/>
      <c r="WZE124" s="37"/>
      <c r="WZF124" s="37"/>
      <c r="WZG124" s="37"/>
      <c r="WZH124" s="37"/>
      <c r="WZI124" s="37"/>
      <c r="WZJ124" s="37"/>
      <c r="WZK124" s="37"/>
      <c r="WZL124" s="37"/>
      <c r="WZM124" s="37"/>
      <c r="WZN124" s="37"/>
      <c r="WZO124" s="37"/>
      <c r="WZP124" s="37"/>
      <c r="WZQ124" s="37"/>
      <c r="WZR124" s="37"/>
      <c r="WZS124" s="37"/>
      <c r="WZT124" s="37"/>
      <c r="WZU124" s="37"/>
      <c r="WZV124" s="37"/>
      <c r="WZW124" s="37"/>
      <c r="WZX124" s="37"/>
      <c r="WZY124" s="37"/>
      <c r="WZZ124" s="37"/>
      <c r="XAA124" s="37"/>
      <c r="XAB124" s="37"/>
      <c r="XAC124" s="37"/>
      <c r="XAD124" s="37"/>
      <c r="XAE124" s="37"/>
      <c r="XAF124" s="37"/>
      <c r="XAG124" s="37"/>
      <c r="XAH124" s="37"/>
      <c r="XAI124" s="37"/>
      <c r="XAJ124" s="37"/>
      <c r="XAK124" s="37"/>
      <c r="XAL124" s="37"/>
      <c r="XAM124" s="37"/>
      <c r="XAN124" s="37"/>
      <c r="XAO124" s="37"/>
      <c r="XAP124" s="37"/>
      <c r="XAQ124" s="37"/>
      <c r="XAR124" s="37"/>
      <c r="XAS124" s="37"/>
      <c r="XAT124" s="37"/>
      <c r="XAU124" s="37"/>
      <c r="XAV124" s="37"/>
      <c r="XAW124" s="37"/>
      <c r="XAX124" s="37"/>
      <c r="XAY124" s="37"/>
      <c r="XAZ124" s="37"/>
      <c r="XBA124" s="37"/>
      <c r="XBB124" s="37"/>
      <c r="XBC124" s="37"/>
      <c r="XBD124" s="37"/>
      <c r="XBE124" s="37"/>
      <c r="XBF124" s="37"/>
      <c r="XBG124" s="37"/>
      <c r="XBH124" s="37"/>
      <c r="XBI124" s="37"/>
      <c r="XBJ124" s="37"/>
      <c r="XBK124" s="37"/>
      <c r="XBL124" s="37"/>
      <c r="XBM124" s="37"/>
      <c r="XBN124" s="37"/>
      <c r="XBO124" s="37"/>
      <c r="XBP124" s="37"/>
      <c r="XBQ124" s="37"/>
      <c r="XBR124" s="37"/>
      <c r="XBS124" s="37"/>
      <c r="XBT124" s="37"/>
      <c r="XBU124" s="37"/>
      <c r="XBV124" s="37"/>
      <c r="XBW124" s="37"/>
      <c r="XBX124" s="37"/>
      <c r="XBY124" s="37"/>
      <c r="XBZ124" s="37"/>
      <c r="XCA124" s="37"/>
      <c r="XCB124" s="37"/>
      <c r="XCC124" s="37"/>
      <c r="XCD124" s="37"/>
      <c r="XCE124" s="37"/>
      <c r="XCF124" s="37"/>
      <c r="XCG124" s="37"/>
      <c r="XCH124" s="37"/>
      <c r="XCI124" s="37"/>
      <c r="XCJ124" s="37"/>
      <c r="XCK124" s="37"/>
      <c r="XCL124" s="37"/>
      <c r="XCM124" s="37"/>
      <c r="XCN124" s="37"/>
      <c r="XCO124" s="37"/>
      <c r="XCP124" s="37"/>
      <c r="XCQ124" s="37"/>
      <c r="XCR124" s="37"/>
      <c r="XCS124" s="37"/>
      <c r="XCT124" s="37"/>
      <c r="XCU124" s="37"/>
      <c r="XCV124" s="37"/>
      <c r="XCW124" s="37"/>
      <c r="XCX124" s="37"/>
      <c r="XCY124" s="37"/>
      <c r="XCZ124" s="37"/>
      <c r="XDA124" s="37"/>
      <c r="XDB124" s="37"/>
      <c r="XDC124" s="37"/>
      <c r="XDD124" s="37"/>
      <c r="XDE124" s="37"/>
      <c r="XDF124" s="37"/>
      <c r="XDG124" s="37"/>
      <c r="XDH124" s="37"/>
      <c r="XDI124" s="37"/>
      <c r="XDJ124" s="37"/>
      <c r="XDK124" s="37"/>
      <c r="XDL124" s="37"/>
      <c r="XDM124" s="37"/>
      <c r="XDN124" s="37"/>
      <c r="XDO124" s="37"/>
      <c r="XDP124" s="37"/>
      <c r="XDQ124" s="37"/>
      <c r="XDR124" s="37"/>
      <c r="XDS124" s="37"/>
      <c r="XDT124" s="37"/>
      <c r="XDU124" s="37"/>
      <c r="XDV124" s="37"/>
      <c r="XDW124" s="37"/>
      <c r="XDX124" s="37"/>
      <c r="XDY124" s="37"/>
      <c r="XDZ124" s="37"/>
      <c r="XEA124" s="37"/>
      <c r="XEB124" s="37"/>
      <c r="XEC124" s="37"/>
      <c r="XED124" s="37"/>
      <c r="XEE124" s="37"/>
      <c r="XEF124" s="37"/>
      <c r="XEG124" s="37"/>
      <c r="XEH124" s="37"/>
      <c r="XEI124" s="37"/>
      <c r="XEJ124" s="37"/>
      <c r="XEK124" s="37"/>
      <c r="XEL124" s="37"/>
      <c r="XEM124" s="37"/>
      <c r="XEN124" s="37"/>
      <c r="XEO124" s="37"/>
      <c r="XEP124" s="37"/>
      <c r="XEQ124" s="37"/>
      <c r="XER124" s="37"/>
      <c r="XES124" s="37"/>
      <c r="XET124" s="37"/>
      <c r="XEU124" s="37"/>
      <c r="XEV124" s="37"/>
      <c r="XEW124" s="37"/>
      <c r="XEX124" s="37"/>
      <c r="XEY124" s="37"/>
      <c r="XEZ124" s="37"/>
      <c r="XFA124" s="37"/>
      <c r="XFB124" s="37"/>
      <c r="XFC124" s="37"/>
      <c r="XFD124" s="37"/>
    </row>
    <row r="125" spans="1:151 16227:16384" s="12" customFormat="1" ht="20.25" customHeight="1" x14ac:dyDescent="0.25">
      <c r="A125" s="93"/>
      <c r="B125" s="94"/>
      <c r="C125" s="77">
        <v>7</v>
      </c>
      <c r="D125" s="78"/>
      <c r="E125" s="56" t="s">
        <v>225</v>
      </c>
      <c r="F125" s="77">
        <f t="shared" si="14"/>
        <v>322.70472000000001</v>
      </c>
      <c r="G125" s="78"/>
      <c r="H125" s="56">
        <v>0</v>
      </c>
      <c r="I125" s="56">
        <f t="shared" si="12"/>
        <v>484.05708000000004</v>
      </c>
      <c r="J125" s="37"/>
      <c r="K125" s="37"/>
      <c r="L125" s="37"/>
      <c r="M125" s="37"/>
      <c r="N125" s="37"/>
      <c r="O125" s="37"/>
      <c r="P125" s="37"/>
      <c r="Q125" s="37"/>
      <c r="R125" s="37"/>
      <c r="S125" s="37"/>
      <c r="T125" s="37"/>
      <c r="U125" s="43" t="str">
        <f t="shared" ca="1" si="13"/>
        <v>707,..,2207</v>
      </c>
      <c r="V125" s="43">
        <f t="shared" ca="1" si="15"/>
        <v>707</v>
      </c>
      <c r="W125" s="43">
        <f t="shared" ca="1" si="15"/>
        <v>2207</v>
      </c>
      <c r="X125" s="37"/>
      <c r="Y125" s="37"/>
      <c r="Z125" s="37"/>
      <c r="AA125" s="37"/>
      <c r="AB125" s="37"/>
      <c r="AC125" s="37"/>
      <c r="AD125" s="37"/>
      <c r="AE125" s="37"/>
      <c r="AF125" s="37"/>
      <c r="AG125" s="37"/>
      <c r="AH125" s="37"/>
      <c r="AI125" s="37"/>
      <c r="AJ125" s="37"/>
      <c r="AK125" s="37"/>
      <c r="AL125" s="37"/>
      <c r="AM125" s="37"/>
      <c r="AN125" s="37"/>
      <c r="AO125" s="37"/>
      <c r="AP125" s="37"/>
      <c r="AQ125" s="37"/>
      <c r="AR125" s="37"/>
      <c r="AS125" s="37"/>
      <c r="AT125" s="37"/>
      <c r="AU125" s="37"/>
      <c r="AV125" s="37"/>
      <c r="AW125" s="37"/>
      <c r="AX125" s="37"/>
      <c r="AY125" s="37"/>
      <c r="AZ125" s="37"/>
      <c r="BA125" s="37"/>
      <c r="BB125" s="37"/>
      <c r="BC125" s="37"/>
      <c r="BD125" s="37"/>
      <c r="BE125" s="37"/>
      <c r="BF125" s="37"/>
      <c r="BG125" s="37"/>
      <c r="BH125" s="37"/>
      <c r="BI125" s="37"/>
      <c r="BJ125" s="37"/>
      <c r="BK125" s="37"/>
      <c r="BL125" s="37"/>
      <c r="BM125" s="37"/>
      <c r="BN125" s="37"/>
      <c r="BO125" s="37"/>
      <c r="BP125" s="37"/>
      <c r="BQ125" s="37"/>
      <c r="BR125" s="37"/>
      <c r="BS125" s="37"/>
      <c r="BT125" s="37"/>
      <c r="BU125" s="37"/>
      <c r="BV125" s="37"/>
      <c r="BW125" s="37"/>
      <c r="BX125" s="37"/>
      <c r="BY125" s="37"/>
      <c r="BZ125" s="37"/>
      <c r="CA125" s="37"/>
      <c r="CB125" s="37"/>
      <c r="CC125" s="37"/>
      <c r="CD125" s="37"/>
      <c r="CE125" s="37"/>
      <c r="CF125" s="37"/>
      <c r="CG125" s="37"/>
      <c r="CH125" s="37"/>
      <c r="CI125" s="37"/>
      <c r="CJ125" s="37"/>
      <c r="CK125" s="37"/>
      <c r="CL125" s="37"/>
      <c r="CM125" s="37"/>
      <c r="CN125" s="37"/>
      <c r="CO125" s="37"/>
      <c r="CP125" s="37"/>
      <c r="CQ125" s="37"/>
      <c r="CR125" s="37"/>
      <c r="CS125" s="37"/>
      <c r="CT125" s="37"/>
      <c r="CU125" s="37"/>
      <c r="CV125" s="37"/>
      <c r="CW125" s="37"/>
      <c r="CX125" s="37"/>
      <c r="CY125" s="37"/>
      <c r="CZ125" s="37"/>
      <c r="DA125" s="37"/>
      <c r="DB125" s="37"/>
      <c r="DC125" s="37"/>
      <c r="DD125" s="37"/>
      <c r="DE125" s="37"/>
      <c r="DF125" s="37"/>
      <c r="DG125" s="37"/>
      <c r="DH125" s="37"/>
      <c r="DI125" s="37"/>
      <c r="DJ125" s="37"/>
      <c r="DK125" s="37"/>
      <c r="DL125" s="37"/>
      <c r="DM125" s="37"/>
      <c r="DN125" s="37"/>
      <c r="DO125" s="37"/>
      <c r="DP125" s="37"/>
      <c r="DQ125" s="37"/>
      <c r="DR125" s="37"/>
      <c r="DS125" s="37"/>
      <c r="DT125" s="37"/>
      <c r="DU125" s="37"/>
      <c r="DV125" s="37"/>
      <c r="DW125" s="37"/>
      <c r="DX125" s="37"/>
      <c r="DY125" s="37"/>
      <c r="DZ125" s="37"/>
      <c r="EA125" s="37"/>
      <c r="EB125" s="37"/>
      <c r="EC125" s="37"/>
      <c r="ED125" s="37"/>
      <c r="EE125" s="37"/>
      <c r="EF125" s="37"/>
      <c r="EG125" s="37"/>
      <c r="EH125" s="37"/>
      <c r="EI125" s="37"/>
      <c r="EJ125" s="37"/>
      <c r="EK125" s="37"/>
      <c r="EL125" s="37"/>
      <c r="EM125" s="37"/>
      <c r="EN125" s="37"/>
      <c r="EO125" s="37"/>
      <c r="EP125" s="37"/>
      <c r="EQ125" s="37"/>
      <c r="ER125" s="37"/>
      <c r="ES125" s="37"/>
      <c r="ET125" s="37"/>
      <c r="EU125" s="37"/>
      <c r="WZC125" s="37"/>
      <c r="WZD125" s="37"/>
      <c r="WZE125" s="37"/>
      <c r="WZF125" s="37"/>
      <c r="WZG125" s="37"/>
      <c r="WZH125" s="37"/>
      <c r="WZI125" s="37"/>
      <c r="WZJ125" s="37"/>
      <c r="WZK125" s="37"/>
      <c r="WZL125" s="37"/>
      <c r="WZM125" s="37"/>
      <c r="WZN125" s="37"/>
      <c r="WZO125" s="37"/>
      <c r="WZP125" s="37"/>
      <c r="WZQ125" s="37"/>
      <c r="WZR125" s="37"/>
      <c r="WZS125" s="37"/>
      <c r="WZT125" s="37"/>
      <c r="WZU125" s="37"/>
      <c r="WZV125" s="37"/>
      <c r="WZW125" s="37"/>
      <c r="WZX125" s="37"/>
      <c r="WZY125" s="37"/>
      <c r="WZZ125" s="37"/>
      <c r="XAA125" s="37"/>
      <c r="XAB125" s="37"/>
      <c r="XAC125" s="37"/>
      <c r="XAD125" s="37"/>
      <c r="XAE125" s="37"/>
      <c r="XAF125" s="37"/>
      <c r="XAG125" s="37"/>
      <c r="XAH125" s="37"/>
      <c r="XAI125" s="37"/>
      <c r="XAJ125" s="37"/>
      <c r="XAK125" s="37"/>
      <c r="XAL125" s="37"/>
      <c r="XAM125" s="37"/>
      <c r="XAN125" s="37"/>
      <c r="XAO125" s="37"/>
      <c r="XAP125" s="37"/>
      <c r="XAQ125" s="37"/>
      <c r="XAR125" s="37"/>
      <c r="XAS125" s="37"/>
      <c r="XAT125" s="37"/>
      <c r="XAU125" s="37"/>
      <c r="XAV125" s="37"/>
      <c r="XAW125" s="37"/>
      <c r="XAX125" s="37"/>
      <c r="XAY125" s="37"/>
      <c r="XAZ125" s="37"/>
      <c r="XBA125" s="37"/>
      <c r="XBB125" s="37"/>
      <c r="XBC125" s="37"/>
      <c r="XBD125" s="37"/>
      <c r="XBE125" s="37"/>
      <c r="XBF125" s="37"/>
      <c r="XBG125" s="37"/>
      <c r="XBH125" s="37"/>
      <c r="XBI125" s="37"/>
      <c r="XBJ125" s="37"/>
      <c r="XBK125" s="37"/>
      <c r="XBL125" s="37"/>
      <c r="XBM125" s="37"/>
      <c r="XBN125" s="37"/>
      <c r="XBO125" s="37"/>
      <c r="XBP125" s="37"/>
      <c r="XBQ125" s="37"/>
      <c r="XBR125" s="37"/>
      <c r="XBS125" s="37"/>
      <c r="XBT125" s="37"/>
      <c r="XBU125" s="37"/>
      <c r="XBV125" s="37"/>
      <c r="XBW125" s="37"/>
      <c r="XBX125" s="37"/>
      <c r="XBY125" s="37"/>
      <c r="XBZ125" s="37"/>
      <c r="XCA125" s="37"/>
      <c r="XCB125" s="37"/>
      <c r="XCC125" s="37"/>
      <c r="XCD125" s="37"/>
      <c r="XCE125" s="37"/>
      <c r="XCF125" s="37"/>
      <c r="XCG125" s="37"/>
      <c r="XCH125" s="37"/>
      <c r="XCI125" s="37"/>
      <c r="XCJ125" s="37"/>
      <c r="XCK125" s="37"/>
      <c r="XCL125" s="37"/>
      <c r="XCM125" s="37"/>
      <c r="XCN125" s="37"/>
      <c r="XCO125" s="37"/>
      <c r="XCP125" s="37"/>
      <c r="XCQ125" s="37"/>
      <c r="XCR125" s="37"/>
      <c r="XCS125" s="37"/>
      <c r="XCT125" s="37"/>
      <c r="XCU125" s="37"/>
      <c r="XCV125" s="37"/>
      <c r="XCW125" s="37"/>
      <c r="XCX125" s="37"/>
      <c r="XCY125" s="37"/>
      <c r="XCZ125" s="37"/>
      <c r="XDA125" s="37"/>
      <c r="XDB125" s="37"/>
      <c r="XDC125" s="37"/>
      <c r="XDD125" s="37"/>
      <c r="XDE125" s="37"/>
      <c r="XDF125" s="37"/>
      <c r="XDG125" s="37"/>
      <c r="XDH125" s="37"/>
      <c r="XDI125" s="37"/>
      <c r="XDJ125" s="37"/>
      <c r="XDK125" s="37"/>
      <c r="XDL125" s="37"/>
      <c r="XDM125" s="37"/>
      <c r="XDN125" s="37"/>
      <c r="XDO125" s="37"/>
      <c r="XDP125" s="37"/>
      <c r="XDQ125" s="37"/>
      <c r="XDR125" s="37"/>
      <c r="XDS125" s="37"/>
      <c r="XDT125" s="37"/>
      <c r="XDU125" s="37"/>
      <c r="XDV125" s="37"/>
      <c r="XDW125" s="37"/>
      <c r="XDX125" s="37"/>
      <c r="XDY125" s="37"/>
      <c r="XDZ125" s="37"/>
      <c r="XEA125" s="37"/>
      <c r="XEB125" s="37"/>
      <c r="XEC125" s="37"/>
      <c r="XED125" s="37"/>
      <c r="XEE125" s="37"/>
      <c r="XEF125" s="37"/>
      <c r="XEG125" s="37"/>
      <c r="XEH125" s="37"/>
      <c r="XEI125" s="37"/>
      <c r="XEJ125" s="37"/>
      <c r="XEK125" s="37"/>
      <c r="XEL125" s="37"/>
      <c r="XEM125" s="37"/>
      <c r="XEN125" s="37"/>
      <c r="XEO125" s="37"/>
      <c r="XEP125" s="37"/>
      <c r="XEQ125" s="37"/>
      <c r="XER125" s="37"/>
      <c r="XES125" s="37"/>
      <c r="XET125" s="37"/>
      <c r="XEU125" s="37"/>
      <c r="XEV125" s="37"/>
      <c r="XEW125" s="37"/>
      <c r="XEX125" s="37"/>
      <c r="XEY125" s="37"/>
      <c r="XEZ125" s="37"/>
      <c r="XFA125" s="37"/>
      <c r="XFB125" s="37"/>
      <c r="XFC125" s="37"/>
      <c r="XFD125" s="37"/>
    </row>
    <row r="126" spans="1:151 16227:16384" s="12" customFormat="1" ht="20.25" customHeight="1" x14ac:dyDescent="0.25">
      <c r="A126" s="93"/>
      <c r="B126" s="94"/>
      <c r="C126" s="77">
        <v>8</v>
      </c>
      <c r="D126" s="78"/>
      <c r="E126" s="56" t="s">
        <v>225</v>
      </c>
      <c r="F126" s="77">
        <f t="shared" si="14"/>
        <v>322.70472000000001</v>
      </c>
      <c r="G126" s="78"/>
      <c r="H126" s="56">
        <v>0</v>
      </c>
      <c r="I126" s="56">
        <f t="shared" si="12"/>
        <v>484.05708000000004</v>
      </c>
      <c r="J126" s="37"/>
      <c r="K126" s="37"/>
      <c r="L126" s="37"/>
      <c r="M126" s="37"/>
      <c r="N126" s="37"/>
      <c r="O126" s="37"/>
      <c r="P126" s="37"/>
      <c r="Q126" s="37"/>
      <c r="R126" s="37"/>
      <c r="S126" s="37"/>
      <c r="T126" s="37"/>
      <c r="U126" s="43" t="str">
        <f t="shared" ca="1" si="13"/>
        <v>708,..,2208</v>
      </c>
      <c r="V126" s="43">
        <f t="shared" ca="1" si="15"/>
        <v>708</v>
      </c>
      <c r="W126" s="43">
        <f t="shared" ca="1" si="15"/>
        <v>2208</v>
      </c>
      <c r="X126" s="37"/>
      <c r="Y126" s="37"/>
      <c r="Z126" s="37"/>
      <c r="AA126" s="37"/>
      <c r="AB126" s="37"/>
      <c r="AC126" s="37"/>
      <c r="AD126" s="37"/>
      <c r="AE126" s="37"/>
      <c r="AF126" s="37"/>
      <c r="AG126" s="37"/>
      <c r="AH126" s="37"/>
      <c r="AI126" s="37"/>
      <c r="AJ126" s="37"/>
      <c r="AK126" s="37"/>
      <c r="AL126" s="37"/>
      <c r="AM126" s="37"/>
      <c r="AN126" s="37"/>
      <c r="AO126" s="37"/>
      <c r="AP126" s="37"/>
      <c r="AQ126" s="37"/>
      <c r="AR126" s="37"/>
      <c r="AS126" s="37"/>
      <c r="AT126" s="37"/>
      <c r="AU126" s="37"/>
      <c r="AV126" s="37"/>
      <c r="AW126" s="37"/>
      <c r="AX126" s="37"/>
      <c r="AY126" s="37"/>
      <c r="AZ126" s="37"/>
      <c r="BA126" s="37"/>
      <c r="BB126" s="37"/>
      <c r="BC126" s="37"/>
      <c r="BD126" s="37"/>
      <c r="BE126" s="37"/>
      <c r="BF126" s="37"/>
      <c r="BG126" s="37"/>
      <c r="BH126" s="37"/>
      <c r="BI126" s="37"/>
      <c r="BJ126" s="37"/>
      <c r="BK126" s="37"/>
      <c r="BL126" s="37"/>
      <c r="BM126" s="37"/>
      <c r="BN126" s="37"/>
      <c r="BO126" s="37"/>
      <c r="BP126" s="37"/>
      <c r="BQ126" s="37"/>
      <c r="BR126" s="37"/>
      <c r="BS126" s="37"/>
      <c r="BT126" s="37"/>
      <c r="BU126" s="37"/>
      <c r="BV126" s="37"/>
      <c r="BW126" s="37"/>
      <c r="BX126" s="37"/>
      <c r="BY126" s="37"/>
      <c r="BZ126" s="37"/>
      <c r="CA126" s="37"/>
      <c r="CB126" s="37"/>
      <c r="CC126" s="37"/>
      <c r="CD126" s="37"/>
      <c r="CE126" s="37"/>
      <c r="CF126" s="37"/>
      <c r="CG126" s="37"/>
      <c r="CH126" s="37"/>
      <c r="CI126" s="37"/>
      <c r="CJ126" s="37"/>
      <c r="CK126" s="37"/>
      <c r="CL126" s="37"/>
      <c r="CM126" s="37"/>
      <c r="CN126" s="37"/>
      <c r="CO126" s="37"/>
      <c r="CP126" s="37"/>
      <c r="CQ126" s="37"/>
      <c r="CR126" s="37"/>
      <c r="CS126" s="37"/>
      <c r="CT126" s="37"/>
      <c r="CU126" s="37"/>
      <c r="CV126" s="37"/>
      <c r="CW126" s="37"/>
      <c r="CX126" s="37"/>
      <c r="CY126" s="37"/>
      <c r="CZ126" s="37"/>
      <c r="DA126" s="37"/>
      <c r="DB126" s="37"/>
      <c r="DC126" s="37"/>
      <c r="DD126" s="37"/>
      <c r="DE126" s="37"/>
      <c r="DF126" s="37"/>
      <c r="DG126" s="37"/>
      <c r="DH126" s="37"/>
      <c r="DI126" s="37"/>
      <c r="DJ126" s="37"/>
      <c r="DK126" s="37"/>
      <c r="DL126" s="37"/>
      <c r="DM126" s="37"/>
      <c r="DN126" s="37"/>
      <c r="DO126" s="37"/>
      <c r="DP126" s="37"/>
      <c r="DQ126" s="37"/>
      <c r="DR126" s="37"/>
      <c r="DS126" s="37"/>
      <c r="DT126" s="37"/>
      <c r="DU126" s="37"/>
      <c r="DV126" s="37"/>
      <c r="DW126" s="37"/>
      <c r="DX126" s="37"/>
      <c r="DY126" s="37"/>
      <c r="DZ126" s="37"/>
      <c r="EA126" s="37"/>
      <c r="EB126" s="37"/>
      <c r="EC126" s="37"/>
      <c r="ED126" s="37"/>
      <c r="EE126" s="37"/>
      <c r="EF126" s="37"/>
      <c r="EG126" s="37"/>
      <c r="EH126" s="37"/>
      <c r="EI126" s="37"/>
      <c r="EJ126" s="37"/>
      <c r="EK126" s="37"/>
      <c r="EL126" s="37"/>
      <c r="EM126" s="37"/>
      <c r="EN126" s="37"/>
      <c r="EO126" s="37"/>
      <c r="EP126" s="37"/>
      <c r="EQ126" s="37"/>
      <c r="ER126" s="37"/>
      <c r="ES126" s="37"/>
      <c r="ET126" s="37"/>
      <c r="EU126" s="37"/>
      <c r="WZC126" s="37"/>
      <c r="WZD126" s="37"/>
      <c r="WZE126" s="37"/>
      <c r="WZF126" s="37"/>
      <c r="WZG126" s="37"/>
      <c r="WZH126" s="37"/>
      <c r="WZI126" s="37"/>
      <c r="WZJ126" s="37"/>
      <c r="WZK126" s="37"/>
      <c r="WZL126" s="37"/>
      <c r="WZM126" s="37"/>
      <c r="WZN126" s="37"/>
      <c r="WZO126" s="37"/>
      <c r="WZP126" s="37"/>
      <c r="WZQ126" s="37"/>
      <c r="WZR126" s="37"/>
      <c r="WZS126" s="37"/>
      <c r="WZT126" s="37"/>
      <c r="WZU126" s="37"/>
      <c r="WZV126" s="37"/>
      <c r="WZW126" s="37"/>
      <c r="WZX126" s="37"/>
      <c r="WZY126" s="37"/>
      <c r="WZZ126" s="37"/>
      <c r="XAA126" s="37"/>
      <c r="XAB126" s="37"/>
      <c r="XAC126" s="37"/>
      <c r="XAD126" s="37"/>
      <c r="XAE126" s="37"/>
      <c r="XAF126" s="37"/>
      <c r="XAG126" s="37"/>
      <c r="XAH126" s="37"/>
      <c r="XAI126" s="37"/>
      <c r="XAJ126" s="37"/>
      <c r="XAK126" s="37"/>
      <c r="XAL126" s="37"/>
      <c r="XAM126" s="37"/>
      <c r="XAN126" s="37"/>
      <c r="XAO126" s="37"/>
      <c r="XAP126" s="37"/>
      <c r="XAQ126" s="37"/>
      <c r="XAR126" s="37"/>
      <c r="XAS126" s="37"/>
      <c r="XAT126" s="37"/>
      <c r="XAU126" s="37"/>
      <c r="XAV126" s="37"/>
      <c r="XAW126" s="37"/>
      <c r="XAX126" s="37"/>
      <c r="XAY126" s="37"/>
      <c r="XAZ126" s="37"/>
      <c r="XBA126" s="37"/>
      <c r="XBB126" s="37"/>
      <c r="XBC126" s="37"/>
      <c r="XBD126" s="37"/>
      <c r="XBE126" s="37"/>
      <c r="XBF126" s="37"/>
      <c r="XBG126" s="37"/>
      <c r="XBH126" s="37"/>
      <c r="XBI126" s="37"/>
      <c r="XBJ126" s="37"/>
      <c r="XBK126" s="37"/>
      <c r="XBL126" s="37"/>
      <c r="XBM126" s="37"/>
      <c r="XBN126" s="37"/>
      <c r="XBO126" s="37"/>
      <c r="XBP126" s="37"/>
      <c r="XBQ126" s="37"/>
      <c r="XBR126" s="37"/>
      <c r="XBS126" s="37"/>
      <c r="XBT126" s="37"/>
      <c r="XBU126" s="37"/>
      <c r="XBV126" s="37"/>
      <c r="XBW126" s="37"/>
      <c r="XBX126" s="37"/>
      <c r="XBY126" s="37"/>
      <c r="XBZ126" s="37"/>
      <c r="XCA126" s="37"/>
      <c r="XCB126" s="37"/>
      <c r="XCC126" s="37"/>
      <c r="XCD126" s="37"/>
      <c r="XCE126" s="37"/>
      <c r="XCF126" s="37"/>
      <c r="XCG126" s="37"/>
      <c r="XCH126" s="37"/>
      <c r="XCI126" s="37"/>
      <c r="XCJ126" s="37"/>
      <c r="XCK126" s="37"/>
      <c r="XCL126" s="37"/>
      <c r="XCM126" s="37"/>
      <c r="XCN126" s="37"/>
      <c r="XCO126" s="37"/>
      <c r="XCP126" s="37"/>
      <c r="XCQ126" s="37"/>
      <c r="XCR126" s="37"/>
      <c r="XCS126" s="37"/>
      <c r="XCT126" s="37"/>
      <c r="XCU126" s="37"/>
      <c r="XCV126" s="37"/>
      <c r="XCW126" s="37"/>
      <c r="XCX126" s="37"/>
      <c r="XCY126" s="37"/>
      <c r="XCZ126" s="37"/>
      <c r="XDA126" s="37"/>
      <c r="XDB126" s="37"/>
      <c r="XDC126" s="37"/>
      <c r="XDD126" s="37"/>
      <c r="XDE126" s="37"/>
      <c r="XDF126" s="37"/>
      <c r="XDG126" s="37"/>
      <c r="XDH126" s="37"/>
      <c r="XDI126" s="37"/>
      <c r="XDJ126" s="37"/>
      <c r="XDK126" s="37"/>
      <c r="XDL126" s="37"/>
      <c r="XDM126" s="37"/>
      <c r="XDN126" s="37"/>
      <c r="XDO126" s="37"/>
      <c r="XDP126" s="37"/>
      <c r="XDQ126" s="37"/>
      <c r="XDR126" s="37"/>
      <c r="XDS126" s="37"/>
      <c r="XDT126" s="37"/>
      <c r="XDU126" s="37"/>
      <c r="XDV126" s="37"/>
      <c r="XDW126" s="37"/>
      <c r="XDX126" s="37"/>
      <c r="XDY126" s="37"/>
      <c r="XDZ126" s="37"/>
      <c r="XEA126" s="37"/>
      <c r="XEB126" s="37"/>
      <c r="XEC126" s="37"/>
      <c r="XED126" s="37"/>
      <c r="XEE126" s="37"/>
      <c r="XEF126" s="37"/>
      <c r="XEG126" s="37"/>
      <c r="XEH126" s="37"/>
      <c r="XEI126" s="37"/>
      <c r="XEJ126" s="37"/>
      <c r="XEK126" s="37"/>
      <c r="XEL126" s="37"/>
      <c r="XEM126" s="37"/>
      <c r="XEN126" s="37"/>
      <c r="XEO126" s="37"/>
      <c r="XEP126" s="37"/>
      <c r="XEQ126" s="37"/>
      <c r="XER126" s="37"/>
      <c r="XES126" s="37"/>
      <c r="XET126" s="37"/>
      <c r="XEU126" s="37"/>
      <c r="XEV126" s="37"/>
      <c r="XEW126" s="37"/>
      <c r="XEX126" s="37"/>
      <c r="XEY126" s="37"/>
      <c r="XEZ126" s="37"/>
      <c r="XFA126" s="37"/>
      <c r="XFB126" s="37"/>
      <c r="XFC126" s="37"/>
      <c r="XFD126" s="37"/>
    </row>
    <row r="127" spans="1:151 16227:16384" s="12" customFormat="1" ht="20.25" customHeight="1" x14ac:dyDescent="0.25">
      <c r="A127" s="93"/>
      <c r="B127" s="94"/>
      <c r="C127" s="77">
        <v>9</v>
      </c>
      <c r="D127" s="78"/>
      <c r="E127" s="56" t="s">
        <v>225</v>
      </c>
      <c r="F127" s="77">
        <f t="shared" si="14"/>
        <v>322.70472000000001</v>
      </c>
      <c r="G127" s="78"/>
      <c r="H127" s="56">
        <v>0</v>
      </c>
      <c r="I127" s="56">
        <f t="shared" si="12"/>
        <v>484.05708000000004</v>
      </c>
      <c r="J127" s="1"/>
      <c r="K127" s="1"/>
      <c r="L127" s="1"/>
      <c r="M127" s="1"/>
      <c r="N127" s="1"/>
      <c r="O127" s="1"/>
      <c r="P127" s="1"/>
      <c r="Q127" s="1"/>
      <c r="R127" s="1"/>
      <c r="S127" s="1"/>
      <c r="T127" s="1"/>
      <c r="U127" s="43" t="str">
        <f t="shared" ca="1" si="13"/>
        <v>709,..,2209</v>
      </c>
      <c r="V127" s="43">
        <f t="shared" ca="1" si="15"/>
        <v>709</v>
      </c>
      <c r="W127" s="43">
        <f t="shared" ca="1" si="15"/>
        <v>2209</v>
      </c>
      <c r="X127" s="1"/>
      <c r="Y127" s="1"/>
      <c r="Z127" s="1"/>
      <c r="AA127" s="1"/>
      <c r="AB127" s="37"/>
      <c r="AC127" s="37"/>
      <c r="AD127" s="37"/>
      <c r="AE127" s="37"/>
      <c r="AF127" s="37"/>
      <c r="AG127" s="37"/>
      <c r="AH127" s="37"/>
      <c r="AI127" s="37"/>
      <c r="AJ127" s="37"/>
      <c r="AK127" s="37"/>
      <c r="AL127" s="37"/>
      <c r="AM127" s="37"/>
      <c r="AN127" s="37"/>
      <c r="AO127" s="37"/>
      <c r="AP127" s="37"/>
      <c r="AQ127" s="37"/>
      <c r="AR127" s="37"/>
      <c r="AS127" s="37"/>
      <c r="AT127" s="37"/>
      <c r="AU127" s="37"/>
      <c r="AV127" s="37"/>
      <c r="AW127" s="37"/>
      <c r="AX127" s="37"/>
      <c r="AY127" s="37"/>
      <c r="AZ127" s="37"/>
      <c r="BA127" s="37"/>
      <c r="BB127" s="37"/>
      <c r="BC127" s="37"/>
      <c r="BD127" s="37"/>
      <c r="BE127" s="37"/>
      <c r="BF127" s="37"/>
      <c r="BG127" s="37"/>
      <c r="BH127" s="37"/>
      <c r="BI127" s="37"/>
      <c r="BJ127" s="37"/>
      <c r="BK127" s="37"/>
      <c r="BL127" s="37"/>
      <c r="BM127" s="37"/>
      <c r="BN127" s="37"/>
      <c r="BO127" s="37"/>
      <c r="BP127" s="37"/>
      <c r="BQ127" s="37"/>
      <c r="BR127" s="37"/>
      <c r="BS127" s="37"/>
      <c r="BT127" s="37"/>
      <c r="BU127" s="37"/>
      <c r="BV127" s="37"/>
      <c r="BW127" s="37"/>
      <c r="BX127" s="37"/>
      <c r="BY127" s="37"/>
      <c r="BZ127" s="37"/>
      <c r="CA127" s="37"/>
      <c r="CB127" s="37"/>
      <c r="CC127" s="37"/>
      <c r="CD127" s="37"/>
      <c r="CE127" s="37"/>
      <c r="CF127" s="37"/>
      <c r="CG127" s="37"/>
      <c r="CH127" s="37"/>
      <c r="CI127" s="37"/>
      <c r="CJ127" s="37"/>
      <c r="CK127" s="37"/>
      <c r="CL127" s="37"/>
      <c r="CM127" s="37"/>
      <c r="CN127" s="37"/>
      <c r="CO127" s="37"/>
      <c r="CP127" s="37"/>
      <c r="CQ127" s="37"/>
      <c r="CR127" s="37"/>
      <c r="CS127" s="37"/>
      <c r="CT127" s="37"/>
      <c r="CU127" s="37"/>
      <c r="CV127" s="37"/>
      <c r="CW127" s="37"/>
      <c r="CX127" s="37"/>
      <c r="CY127" s="37"/>
      <c r="CZ127" s="37"/>
      <c r="DA127" s="37"/>
      <c r="DB127" s="37"/>
      <c r="DC127" s="37"/>
      <c r="DD127" s="37"/>
      <c r="DE127" s="37"/>
      <c r="DF127" s="37"/>
      <c r="DG127" s="37"/>
      <c r="DH127" s="37"/>
      <c r="DI127" s="37"/>
      <c r="DJ127" s="37"/>
      <c r="DK127" s="37"/>
      <c r="DL127" s="37"/>
      <c r="DM127" s="37"/>
      <c r="DN127" s="37"/>
      <c r="DO127" s="37"/>
      <c r="DP127" s="37"/>
      <c r="DQ127" s="37"/>
      <c r="DR127" s="37"/>
      <c r="DS127" s="37"/>
      <c r="DT127" s="37"/>
      <c r="DU127" s="37"/>
      <c r="DV127" s="37"/>
      <c r="DW127" s="37"/>
      <c r="DX127" s="37"/>
      <c r="DY127" s="37"/>
      <c r="DZ127" s="37"/>
      <c r="EA127" s="37"/>
      <c r="EB127" s="37"/>
      <c r="EC127" s="37"/>
      <c r="ED127" s="37"/>
      <c r="EE127" s="37"/>
      <c r="EF127" s="37"/>
      <c r="EG127" s="37"/>
      <c r="EH127" s="37"/>
      <c r="EI127" s="37"/>
      <c r="EJ127" s="37"/>
      <c r="EK127" s="37"/>
      <c r="EL127" s="37"/>
      <c r="EM127" s="37"/>
      <c r="EN127" s="37"/>
      <c r="EO127" s="37"/>
      <c r="EP127" s="37"/>
      <c r="EQ127" s="37"/>
      <c r="ER127" s="37"/>
      <c r="ES127" s="37"/>
      <c r="ET127" s="37"/>
      <c r="EU127" s="37"/>
      <c r="WZC127" s="37"/>
      <c r="WZD127" s="37"/>
      <c r="WZE127" s="37"/>
      <c r="WZF127" s="37"/>
      <c r="WZG127" s="37"/>
      <c r="WZH127" s="37"/>
      <c r="WZI127" s="37"/>
      <c r="WZJ127" s="37"/>
      <c r="WZK127" s="37"/>
      <c r="WZL127" s="37"/>
      <c r="WZM127" s="37"/>
      <c r="WZN127" s="37"/>
      <c r="WZO127" s="37"/>
      <c r="WZP127" s="37"/>
      <c r="WZQ127" s="37"/>
      <c r="WZR127" s="37"/>
      <c r="WZS127" s="37"/>
      <c r="WZT127" s="37"/>
      <c r="WZU127" s="37"/>
      <c r="WZV127" s="37"/>
      <c r="WZW127" s="37"/>
      <c r="WZX127" s="37"/>
      <c r="WZY127" s="37"/>
      <c r="WZZ127" s="37"/>
      <c r="XAA127" s="37"/>
      <c r="XAB127" s="37"/>
      <c r="XAC127" s="37"/>
      <c r="XAD127" s="37"/>
      <c r="XAE127" s="37"/>
      <c r="XAF127" s="37"/>
      <c r="XAG127" s="37"/>
      <c r="XAH127" s="37"/>
      <c r="XAI127" s="37"/>
      <c r="XAJ127" s="37"/>
      <c r="XAK127" s="37"/>
      <c r="XAL127" s="37"/>
      <c r="XAM127" s="37"/>
      <c r="XAN127" s="37"/>
      <c r="XAO127" s="37"/>
      <c r="XAP127" s="37"/>
      <c r="XAQ127" s="37"/>
      <c r="XAR127" s="37"/>
      <c r="XAS127" s="37"/>
      <c r="XAT127" s="37"/>
      <c r="XAU127" s="37"/>
      <c r="XAV127" s="37"/>
      <c r="XAW127" s="37"/>
      <c r="XAX127" s="37"/>
      <c r="XAY127" s="37"/>
      <c r="XAZ127" s="37"/>
      <c r="XBA127" s="37"/>
      <c r="XBB127" s="37"/>
      <c r="XBC127" s="37"/>
      <c r="XBD127" s="37"/>
      <c r="XBE127" s="37"/>
      <c r="XBF127" s="37"/>
      <c r="XBG127" s="37"/>
      <c r="XBH127" s="37"/>
      <c r="XBI127" s="37"/>
      <c r="XBJ127" s="37"/>
      <c r="XBK127" s="37"/>
      <c r="XBL127" s="37"/>
      <c r="XBM127" s="37"/>
      <c r="XBN127" s="37"/>
      <c r="XBO127" s="37"/>
      <c r="XBP127" s="37"/>
      <c r="XBQ127" s="37"/>
      <c r="XBR127" s="37"/>
      <c r="XBS127" s="37"/>
      <c r="XBT127" s="37"/>
      <c r="XBU127" s="37"/>
      <c r="XBV127" s="37"/>
      <c r="XBW127" s="37"/>
      <c r="XBX127" s="37"/>
      <c r="XBY127" s="37"/>
      <c r="XBZ127" s="37"/>
      <c r="XCA127" s="37"/>
      <c r="XCB127" s="37"/>
      <c r="XCC127" s="37"/>
      <c r="XCD127" s="37"/>
      <c r="XCE127" s="37"/>
      <c r="XCF127" s="37"/>
      <c r="XCG127" s="37"/>
      <c r="XCH127" s="37"/>
      <c r="XCI127" s="37"/>
      <c r="XCJ127" s="37"/>
      <c r="XCK127" s="37"/>
      <c r="XCL127" s="37"/>
      <c r="XCM127" s="37"/>
      <c r="XCN127" s="37"/>
      <c r="XCO127" s="37"/>
      <c r="XCP127" s="37"/>
      <c r="XCQ127" s="37"/>
      <c r="XCR127" s="37"/>
      <c r="XCS127" s="37"/>
      <c r="XCT127" s="37"/>
      <c r="XCU127" s="37"/>
      <c r="XCV127" s="37"/>
      <c r="XCW127" s="37"/>
      <c r="XCX127" s="37"/>
      <c r="XCY127" s="37"/>
      <c r="XCZ127" s="37"/>
      <c r="XDA127" s="37"/>
      <c r="XDB127" s="37"/>
      <c r="XDC127" s="37"/>
      <c r="XDD127" s="37"/>
      <c r="XDE127" s="37"/>
      <c r="XDF127" s="37"/>
      <c r="XDG127" s="37"/>
      <c r="XDH127" s="37"/>
      <c r="XDI127" s="37"/>
      <c r="XDJ127" s="37"/>
      <c r="XDK127" s="37"/>
      <c r="XDL127" s="37"/>
      <c r="XDM127" s="37"/>
      <c r="XDN127" s="37"/>
      <c r="XDO127" s="37"/>
      <c r="XDP127" s="37"/>
      <c r="XDQ127" s="37"/>
      <c r="XDR127" s="37"/>
      <c r="XDS127" s="37"/>
      <c r="XDT127" s="37"/>
      <c r="XDU127" s="37"/>
      <c r="XDV127" s="37"/>
      <c r="XDW127" s="37"/>
      <c r="XDX127" s="37"/>
      <c r="XDY127" s="37"/>
      <c r="XDZ127" s="37"/>
      <c r="XEA127" s="37"/>
      <c r="XEB127" s="37"/>
      <c r="XEC127" s="37"/>
      <c r="XED127" s="37"/>
      <c r="XEE127" s="37"/>
      <c r="XEF127" s="37"/>
      <c r="XEG127" s="37"/>
      <c r="XEH127" s="37"/>
      <c r="XEI127" s="37"/>
      <c r="XEJ127" s="37"/>
      <c r="XEK127" s="37"/>
      <c r="XEL127" s="37"/>
      <c r="XEM127" s="37"/>
      <c r="XEN127" s="37"/>
      <c r="XEO127" s="37"/>
      <c r="XEP127" s="37"/>
      <c r="XEQ127" s="37"/>
      <c r="XER127" s="37"/>
      <c r="XES127" s="37"/>
      <c r="XET127" s="37"/>
      <c r="XEU127" s="37"/>
      <c r="XEV127" s="37"/>
      <c r="XEW127" s="37"/>
      <c r="XEX127" s="37"/>
      <c r="XEY127" s="37"/>
      <c r="XEZ127" s="37"/>
      <c r="XFA127" s="37"/>
      <c r="XFB127" s="37"/>
      <c r="XFC127" s="37"/>
      <c r="XFD127" s="37"/>
    </row>
    <row r="128" spans="1:151 16227:16384" s="12" customFormat="1" ht="20.25" customHeight="1" x14ac:dyDescent="0.25">
      <c r="A128" s="93"/>
      <c r="B128" s="94"/>
      <c r="C128" s="77">
        <v>10</v>
      </c>
      <c r="D128" s="78"/>
      <c r="E128" s="56" t="s">
        <v>225</v>
      </c>
      <c r="F128" s="77">
        <f t="shared" si="14"/>
        <v>322.70472000000001</v>
      </c>
      <c r="G128" s="78"/>
      <c r="H128" s="56">
        <v>0</v>
      </c>
      <c r="I128" s="56">
        <f t="shared" si="12"/>
        <v>484.05708000000004</v>
      </c>
      <c r="J128" s="1"/>
      <c r="K128" s="1"/>
      <c r="L128" s="1"/>
      <c r="M128" s="1"/>
      <c r="N128" s="1"/>
      <c r="O128" s="1"/>
      <c r="P128" s="1"/>
      <c r="Q128" s="1"/>
      <c r="R128" s="1"/>
      <c r="S128" s="1"/>
      <c r="T128" s="1"/>
      <c r="U128" s="43" t="str">
        <f t="shared" ca="1" si="13"/>
        <v>710,..,2210</v>
      </c>
      <c r="V128" s="43">
        <f t="shared" ca="1" si="15"/>
        <v>710</v>
      </c>
      <c r="W128" s="43">
        <f t="shared" ca="1" si="15"/>
        <v>2210</v>
      </c>
      <c r="X128" s="1"/>
      <c r="Y128" s="1"/>
      <c r="Z128" s="1"/>
      <c r="AA128" s="1"/>
      <c r="AB128" s="37"/>
      <c r="AC128" s="37"/>
      <c r="AD128" s="37"/>
      <c r="AE128" s="37"/>
      <c r="AF128" s="37"/>
      <c r="AG128" s="37"/>
      <c r="AH128" s="37"/>
      <c r="AI128" s="37"/>
      <c r="AJ128" s="37"/>
      <c r="AK128" s="37"/>
      <c r="AL128" s="37"/>
      <c r="AM128" s="37"/>
      <c r="AN128" s="37"/>
      <c r="AO128" s="37"/>
      <c r="AP128" s="37"/>
      <c r="AQ128" s="37"/>
      <c r="AR128" s="37"/>
      <c r="AS128" s="37"/>
      <c r="AT128" s="37"/>
      <c r="AU128" s="37"/>
      <c r="AV128" s="37"/>
      <c r="AW128" s="37"/>
      <c r="AX128" s="37"/>
      <c r="AY128" s="37"/>
      <c r="AZ128" s="37"/>
      <c r="BA128" s="37"/>
      <c r="BB128" s="37"/>
      <c r="BC128" s="37"/>
      <c r="BD128" s="37"/>
      <c r="BE128" s="37"/>
      <c r="BF128" s="37"/>
      <c r="BG128" s="37"/>
      <c r="BH128" s="37"/>
      <c r="BI128" s="37"/>
      <c r="BJ128" s="37"/>
      <c r="BK128" s="37"/>
      <c r="BL128" s="37"/>
      <c r="BM128" s="37"/>
      <c r="BN128" s="37"/>
      <c r="BO128" s="37"/>
      <c r="BP128" s="37"/>
      <c r="BQ128" s="37"/>
      <c r="BR128" s="37"/>
      <c r="BS128" s="37"/>
      <c r="BT128" s="37"/>
      <c r="BU128" s="37"/>
      <c r="BV128" s="37"/>
      <c r="BW128" s="37"/>
      <c r="BX128" s="37"/>
      <c r="BY128" s="37"/>
      <c r="BZ128" s="37"/>
      <c r="CA128" s="37"/>
      <c r="CB128" s="37"/>
      <c r="CC128" s="37"/>
      <c r="CD128" s="37"/>
      <c r="CE128" s="37"/>
      <c r="CF128" s="37"/>
      <c r="CG128" s="37"/>
      <c r="CH128" s="37"/>
      <c r="CI128" s="37"/>
      <c r="CJ128" s="37"/>
      <c r="CK128" s="37"/>
      <c r="CL128" s="37"/>
      <c r="CM128" s="37"/>
      <c r="CN128" s="37"/>
      <c r="CO128" s="37"/>
      <c r="CP128" s="37"/>
      <c r="CQ128" s="37"/>
      <c r="CR128" s="37"/>
      <c r="CS128" s="37"/>
      <c r="CT128" s="37"/>
      <c r="CU128" s="37"/>
      <c r="CV128" s="37"/>
      <c r="CW128" s="37"/>
      <c r="CX128" s="37"/>
      <c r="CY128" s="37"/>
      <c r="CZ128" s="37"/>
      <c r="DA128" s="37"/>
      <c r="DB128" s="37"/>
      <c r="DC128" s="37"/>
      <c r="DD128" s="37"/>
      <c r="DE128" s="37"/>
      <c r="DF128" s="37"/>
      <c r="DG128" s="37"/>
      <c r="DH128" s="37"/>
      <c r="DI128" s="37"/>
      <c r="DJ128" s="37"/>
      <c r="DK128" s="37"/>
      <c r="DL128" s="37"/>
      <c r="DM128" s="37"/>
      <c r="DN128" s="37"/>
      <c r="DO128" s="37"/>
      <c r="DP128" s="37"/>
      <c r="DQ128" s="37"/>
      <c r="DR128" s="37"/>
      <c r="DS128" s="37"/>
      <c r="DT128" s="37"/>
      <c r="DU128" s="37"/>
      <c r="DV128" s="37"/>
      <c r="DW128" s="37"/>
      <c r="DX128" s="37"/>
      <c r="DY128" s="37"/>
      <c r="DZ128" s="37"/>
      <c r="EA128" s="37"/>
      <c r="EB128" s="37"/>
      <c r="EC128" s="37"/>
      <c r="ED128" s="37"/>
      <c r="EE128" s="37"/>
      <c r="EF128" s="37"/>
      <c r="EG128" s="37"/>
      <c r="EH128" s="37"/>
      <c r="EI128" s="37"/>
      <c r="EJ128" s="37"/>
      <c r="EK128" s="37"/>
      <c r="EL128" s="37"/>
      <c r="EM128" s="37"/>
      <c r="EN128" s="37"/>
      <c r="EO128" s="37"/>
      <c r="EP128" s="37"/>
      <c r="EQ128" s="37"/>
      <c r="ER128" s="37"/>
      <c r="ES128" s="37"/>
      <c r="ET128" s="37"/>
      <c r="EU128" s="37"/>
      <c r="WZC128" s="37"/>
      <c r="WZD128" s="37"/>
      <c r="WZE128" s="37"/>
      <c r="WZF128" s="37"/>
      <c r="WZG128" s="37"/>
      <c r="WZH128" s="37"/>
      <c r="WZI128" s="37"/>
      <c r="WZJ128" s="37"/>
      <c r="WZK128" s="37"/>
      <c r="WZL128" s="37"/>
      <c r="WZM128" s="37"/>
      <c r="WZN128" s="37"/>
      <c r="WZO128" s="37"/>
      <c r="WZP128" s="37"/>
      <c r="WZQ128" s="37"/>
      <c r="WZR128" s="37"/>
      <c r="WZS128" s="37"/>
      <c r="WZT128" s="37"/>
      <c r="WZU128" s="37"/>
      <c r="WZV128" s="37"/>
      <c r="WZW128" s="37"/>
      <c r="WZX128" s="37"/>
      <c r="WZY128" s="37"/>
      <c r="WZZ128" s="37"/>
      <c r="XAA128" s="37"/>
      <c r="XAB128" s="37"/>
      <c r="XAC128" s="37"/>
      <c r="XAD128" s="37"/>
      <c r="XAE128" s="37"/>
      <c r="XAF128" s="37"/>
      <c r="XAG128" s="37"/>
      <c r="XAH128" s="37"/>
      <c r="XAI128" s="37"/>
      <c r="XAJ128" s="37"/>
      <c r="XAK128" s="37"/>
      <c r="XAL128" s="37"/>
      <c r="XAM128" s="37"/>
      <c r="XAN128" s="37"/>
      <c r="XAO128" s="37"/>
      <c r="XAP128" s="37"/>
      <c r="XAQ128" s="37"/>
      <c r="XAR128" s="37"/>
      <c r="XAS128" s="37"/>
      <c r="XAT128" s="37"/>
      <c r="XAU128" s="37"/>
      <c r="XAV128" s="37"/>
      <c r="XAW128" s="37"/>
      <c r="XAX128" s="37"/>
      <c r="XAY128" s="37"/>
      <c r="XAZ128" s="37"/>
      <c r="XBA128" s="37"/>
      <c r="XBB128" s="37"/>
      <c r="XBC128" s="37"/>
      <c r="XBD128" s="37"/>
      <c r="XBE128" s="37"/>
      <c r="XBF128" s="37"/>
      <c r="XBG128" s="37"/>
      <c r="XBH128" s="37"/>
      <c r="XBI128" s="37"/>
      <c r="XBJ128" s="37"/>
      <c r="XBK128" s="37"/>
      <c r="XBL128" s="37"/>
      <c r="XBM128" s="37"/>
      <c r="XBN128" s="37"/>
      <c r="XBO128" s="37"/>
      <c r="XBP128" s="37"/>
      <c r="XBQ128" s="37"/>
      <c r="XBR128" s="37"/>
      <c r="XBS128" s="37"/>
      <c r="XBT128" s="37"/>
      <c r="XBU128" s="37"/>
      <c r="XBV128" s="37"/>
      <c r="XBW128" s="37"/>
      <c r="XBX128" s="37"/>
      <c r="XBY128" s="37"/>
      <c r="XBZ128" s="37"/>
      <c r="XCA128" s="37"/>
      <c r="XCB128" s="37"/>
      <c r="XCC128" s="37"/>
      <c r="XCD128" s="37"/>
      <c r="XCE128" s="37"/>
      <c r="XCF128" s="37"/>
      <c r="XCG128" s="37"/>
      <c r="XCH128" s="37"/>
      <c r="XCI128" s="37"/>
      <c r="XCJ128" s="37"/>
      <c r="XCK128" s="37"/>
      <c r="XCL128" s="37"/>
      <c r="XCM128" s="37"/>
      <c r="XCN128" s="37"/>
      <c r="XCO128" s="37"/>
      <c r="XCP128" s="37"/>
      <c r="XCQ128" s="37"/>
      <c r="XCR128" s="37"/>
      <c r="XCS128" s="37"/>
      <c r="XCT128" s="37"/>
      <c r="XCU128" s="37"/>
      <c r="XCV128" s="37"/>
      <c r="XCW128" s="37"/>
      <c r="XCX128" s="37"/>
      <c r="XCY128" s="37"/>
      <c r="XCZ128" s="37"/>
      <c r="XDA128" s="37"/>
      <c r="XDB128" s="37"/>
      <c r="XDC128" s="37"/>
      <c r="XDD128" s="37"/>
      <c r="XDE128" s="37"/>
      <c r="XDF128" s="37"/>
      <c r="XDG128" s="37"/>
      <c r="XDH128" s="37"/>
      <c r="XDI128" s="37"/>
      <c r="XDJ128" s="37"/>
      <c r="XDK128" s="37"/>
      <c r="XDL128" s="37"/>
      <c r="XDM128" s="37"/>
      <c r="XDN128" s="37"/>
      <c r="XDO128" s="37"/>
      <c r="XDP128" s="37"/>
      <c r="XDQ128" s="37"/>
      <c r="XDR128" s="37"/>
      <c r="XDS128" s="37"/>
      <c r="XDT128" s="37"/>
      <c r="XDU128" s="37"/>
      <c r="XDV128" s="37"/>
      <c r="XDW128" s="37"/>
      <c r="XDX128" s="37"/>
      <c r="XDY128" s="37"/>
      <c r="XDZ128" s="37"/>
      <c r="XEA128" s="37"/>
      <c r="XEB128" s="37"/>
      <c r="XEC128" s="37"/>
      <c r="XED128" s="37"/>
      <c r="XEE128" s="37"/>
      <c r="XEF128" s="37"/>
      <c r="XEG128" s="37"/>
      <c r="XEH128" s="37"/>
      <c r="XEI128" s="37"/>
      <c r="XEJ128" s="37"/>
      <c r="XEK128" s="37"/>
      <c r="XEL128" s="37"/>
      <c r="XEM128" s="37"/>
      <c r="XEN128" s="37"/>
      <c r="XEO128" s="37"/>
      <c r="XEP128" s="37"/>
      <c r="XEQ128" s="37"/>
      <c r="XER128" s="37"/>
      <c r="XES128" s="37"/>
      <c r="XET128" s="37"/>
      <c r="XEU128" s="37"/>
      <c r="XEV128" s="37"/>
      <c r="XEW128" s="37"/>
      <c r="XEX128" s="37"/>
      <c r="XEY128" s="37"/>
      <c r="XEZ128" s="37"/>
      <c r="XFA128" s="37"/>
      <c r="XFB128" s="37"/>
      <c r="XFC128" s="37"/>
      <c r="XFD128" s="37"/>
    </row>
    <row r="129" spans="1:151 16227:16384" s="12" customFormat="1" ht="20.25" customHeight="1" x14ac:dyDescent="0.25">
      <c r="A129" s="93"/>
      <c r="B129" s="94"/>
      <c r="C129" s="77">
        <v>11</v>
      </c>
      <c r="D129" s="78"/>
      <c r="E129" s="56" t="s">
        <v>225</v>
      </c>
      <c r="F129" s="77">
        <f t="shared" si="14"/>
        <v>322.70472000000001</v>
      </c>
      <c r="G129" s="78"/>
      <c r="H129" s="56">
        <v>0</v>
      </c>
      <c r="I129" s="56">
        <f t="shared" si="12"/>
        <v>484.05708000000004</v>
      </c>
      <c r="J129" s="37"/>
      <c r="K129" s="37"/>
      <c r="L129" s="37"/>
      <c r="M129" s="37"/>
      <c r="N129" s="37"/>
      <c r="O129" s="37"/>
      <c r="P129" s="37"/>
      <c r="Q129" s="37"/>
      <c r="R129" s="37"/>
      <c r="S129" s="37"/>
      <c r="T129" s="37"/>
      <c r="U129" s="43" t="str">
        <f t="shared" ca="1" si="13"/>
        <v>711,..,2211</v>
      </c>
      <c r="V129" s="43">
        <f t="shared" ca="1" si="15"/>
        <v>711</v>
      </c>
      <c r="W129" s="43">
        <f t="shared" ca="1" si="15"/>
        <v>2211</v>
      </c>
      <c r="X129" s="37"/>
      <c r="Y129" s="37"/>
      <c r="Z129" s="37"/>
      <c r="AA129" s="37"/>
      <c r="AB129" s="37"/>
      <c r="AC129" s="37"/>
      <c r="AD129" s="37"/>
      <c r="AE129" s="37"/>
      <c r="AF129" s="37"/>
      <c r="AG129" s="37"/>
      <c r="AH129" s="37"/>
      <c r="AI129" s="37"/>
      <c r="AJ129" s="37"/>
      <c r="AK129" s="37"/>
      <c r="AL129" s="37"/>
      <c r="AM129" s="37"/>
      <c r="AN129" s="37"/>
      <c r="AO129" s="37"/>
      <c r="AP129" s="37"/>
      <c r="AQ129" s="37"/>
      <c r="AR129" s="37"/>
      <c r="AS129" s="37"/>
      <c r="AT129" s="37"/>
      <c r="AU129" s="37"/>
      <c r="AV129" s="37"/>
      <c r="AW129" s="37"/>
      <c r="AX129" s="37"/>
      <c r="AY129" s="37"/>
      <c r="AZ129" s="37"/>
      <c r="BA129" s="37"/>
      <c r="BB129" s="37"/>
      <c r="BC129" s="37"/>
      <c r="BD129" s="37"/>
      <c r="BE129" s="37"/>
      <c r="BF129" s="37"/>
      <c r="BG129" s="37"/>
      <c r="BH129" s="37"/>
      <c r="BI129" s="37"/>
      <c r="BJ129" s="37"/>
      <c r="BK129" s="37"/>
      <c r="BL129" s="37"/>
      <c r="BM129" s="37"/>
      <c r="BN129" s="37"/>
      <c r="BO129" s="37"/>
      <c r="BP129" s="37"/>
      <c r="BQ129" s="37"/>
      <c r="BR129" s="37"/>
      <c r="BS129" s="37"/>
      <c r="BT129" s="37"/>
      <c r="BU129" s="37"/>
      <c r="BV129" s="37"/>
      <c r="BW129" s="37"/>
      <c r="BX129" s="37"/>
      <c r="BY129" s="37"/>
      <c r="BZ129" s="37"/>
      <c r="CA129" s="37"/>
      <c r="CB129" s="37"/>
      <c r="CC129" s="37"/>
      <c r="CD129" s="37"/>
      <c r="CE129" s="37"/>
      <c r="CF129" s="37"/>
      <c r="CG129" s="37"/>
      <c r="CH129" s="37"/>
      <c r="CI129" s="37"/>
      <c r="CJ129" s="37"/>
      <c r="CK129" s="37"/>
      <c r="CL129" s="37"/>
      <c r="CM129" s="37"/>
      <c r="CN129" s="37"/>
      <c r="CO129" s="37"/>
      <c r="CP129" s="37"/>
      <c r="CQ129" s="37"/>
      <c r="CR129" s="37"/>
      <c r="CS129" s="37"/>
      <c r="CT129" s="37"/>
      <c r="CU129" s="37"/>
      <c r="CV129" s="37"/>
      <c r="CW129" s="37"/>
      <c r="CX129" s="37"/>
      <c r="CY129" s="37"/>
      <c r="CZ129" s="37"/>
      <c r="DA129" s="37"/>
      <c r="DB129" s="37"/>
      <c r="DC129" s="37"/>
      <c r="DD129" s="37"/>
      <c r="DE129" s="37"/>
      <c r="DF129" s="37"/>
      <c r="DG129" s="37"/>
      <c r="DH129" s="37"/>
      <c r="DI129" s="37"/>
      <c r="DJ129" s="37"/>
      <c r="DK129" s="37"/>
      <c r="DL129" s="37"/>
      <c r="DM129" s="37"/>
      <c r="DN129" s="37"/>
      <c r="DO129" s="37"/>
      <c r="DP129" s="37"/>
      <c r="DQ129" s="37"/>
      <c r="DR129" s="37"/>
      <c r="DS129" s="37"/>
      <c r="DT129" s="37"/>
      <c r="DU129" s="37"/>
      <c r="DV129" s="37"/>
      <c r="DW129" s="37"/>
      <c r="DX129" s="37"/>
      <c r="DY129" s="37"/>
      <c r="DZ129" s="37"/>
      <c r="EA129" s="37"/>
      <c r="EB129" s="37"/>
      <c r="EC129" s="37"/>
      <c r="ED129" s="37"/>
      <c r="EE129" s="37"/>
      <c r="EF129" s="37"/>
      <c r="EG129" s="37"/>
      <c r="EH129" s="37"/>
      <c r="EI129" s="37"/>
      <c r="EJ129" s="37"/>
      <c r="EK129" s="37"/>
      <c r="EL129" s="37"/>
      <c r="EM129" s="37"/>
      <c r="EN129" s="37"/>
      <c r="EO129" s="37"/>
      <c r="EP129" s="37"/>
      <c r="EQ129" s="37"/>
      <c r="ER129" s="37"/>
      <c r="ES129" s="37"/>
      <c r="ET129" s="37"/>
      <c r="EU129" s="37"/>
      <c r="WZC129" s="37"/>
      <c r="WZD129" s="37"/>
      <c r="WZE129" s="37"/>
      <c r="WZF129" s="37"/>
      <c r="WZG129" s="37"/>
      <c r="WZH129" s="37"/>
      <c r="WZI129" s="37"/>
      <c r="WZJ129" s="37"/>
      <c r="WZK129" s="37"/>
      <c r="WZL129" s="37"/>
      <c r="WZM129" s="37"/>
      <c r="WZN129" s="37"/>
      <c r="WZO129" s="37"/>
      <c r="WZP129" s="37"/>
      <c r="WZQ129" s="37"/>
      <c r="WZR129" s="37"/>
      <c r="WZS129" s="37"/>
      <c r="WZT129" s="37"/>
      <c r="WZU129" s="37"/>
      <c r="WZV129" s="37"/>
      <c r="WZW129" s="37"/>
      <c r="WZX129" s="37"/>
      <c r="WZY129" s="37"/>
      <c r="WZZ129" s="37"/>
      <c r="XAA129" s="37"/>
      <c r="XAB129" s="37"/>
      <c r="XAC129" s="37"/>
      <c r="XAD129" s="37"/>
      <c r="XAE129" s="37"/>
      <c r="XAF129" s="37"/>
      <c r="XAG129" s="37"/>
      <c r="XAH129" s="37"/>
      <c r="XAI129" s="37"/>
      <c r="XAJ129" s="37"/>
      <c r="XAK129" s="37"/>
      <c r="XAL129" s="37"/>
      <c r="XAM129" s="37"/>
      <c r="XAN129" s="37"/>
      <c r="XAO129" s="37"/>
      <c r="XAP129" s="37"/>
      <c r="XAQ129" s="37"/>
      <c r="XAR129" s="37"/>
      <c r="XAS129" s="37"/>
      <c r="XAT129" s="37"/>
      <c r="XAU129" s="37"/>
      <c r="XAV129" s="37"/>
      <c r="XAW129" s="37"/>
      <c r="XAX129" s="37"/>
      <c r="XAY129" s="37"/>
      <c r="XAZ129" s="37"/>
      <c r="XBA129" s="37"/>
      <c r="XBB129" s="37"/>
      <c r="XBC129" s="37"/>
      <c r="XBD129" s="37"/>
      <c r="XBE129" s="37"/>
      <c r="XBF129" s="37"/>
      <c r="XBG129" s="37"/>
      <c r="XBH129" s="37"/>
      <c r="XBI129" s="37"/>
      <c r="XBJ129" s="37"/>
      <c r="XBK129" s="37"/>
      <c r="XBL129" s="37"/>
      <c r="XBM129" s="37"/>
      <c r="XBN129" s="37"/>
      <c r="XBO129" s="37"/>
      <c r="XBP129" s="37"/>
      <c r="XBQ129" s="37"/>
      <c r="XBR129" s="37"/>
      <c r="XBS129" s="37"/>
      <c r="XBT129" s="37"/>
      <c r="XBU129" s="37"/>
      <c r="XBV129" s="37"/>
      <c r="XBW129" s="37"/>
      <c r="XBX129" s="37"/>
      <c r="XBY129" s="37"/>
      <c r="XBZ129" s="37"/>
      <c r="XCA129" s="37"/>
      <c r="XCB129" s="37"/>
      <c r="XCC129" s="37"/>
      <c r="XCD129" s="37"/>
      <c r="XCE129" s="37"/>
      <c r="XCF129" s="37"/>
      <c r="XCG129" s="37"/>
      <c r="XCH129" s="37"/>
      <c r="XCI129" s="37"/>
      <c r="XCJ129" s="37"/>
      <c r="XCK129" s="37"/>
      <c r="XCL129" s="37"/>
      <c r="XCM129" s="37"/>
      <c r="XCN129" s="37"/>
      <c r="XCO129" s="37"/>
      <c r="XCP129" s="37"/>
      <c r="XCQ129" s="37"/>
      <c r="XCR129" s="37"/>
      <c r="XCS129" s="37"/>
      <c r="XCT129" s="37"/>
      <c r="XCU129" s="37"/>
      <c r="XCV129" s="37"/>
      <c r="XCW129" s="37"/>
      <c r="XCX129" s="37"/>
      <c r="XCY129" s="37"/>
      <c r="XCZ129" s="37"/>
      <c r="XDA129" s="37"/>
      <c r="XDB129" s="37"/>
      <c r="XDC129" s="37"/>
      <c r="XDD129" s="37"/>
      <c r="XDE129" s="37"/>
      <c r="XDF129" s="37"/>
      <c r="XDG129" s="37"/>
      <c r="XDH129" s="37"/>
      <c r="XDI129" s="37"/>
      <c r="XDJ129" s="37"/>
      <c r="XDK129" s="37"/>
      <c r="XDL129" s="37"/>
      <c r="XDM129" s="37"/>
      <c r="XDN129" s="37"/>
      <c r="XDO129" s="37"/>
      <c r="XDP129" s="37"/>
      <c r="XDQ129" s="37"/>
      <c r="XDR129" s="37"/>
      <c r="XDS129" s="37"/>
      <c r="XDT129" s="37"/>
      <c r="XDU129" s="37"/>
      <c r="XDV129" s="37"/>
      <c r="XDW129" s="37"/>
      <c r="XDX129" s="37"/>
      <c r="XDY129" s="37"/>
      <c r="XDZ129" s="37"/>
      <c r="XEA129" s="37"/>
      <c r="XEB129" s="37"/>
      <c r="XEC129" s="37"/>
      <c r="XED129" s="37"/>
      <c r="XEE129" s="37"/>
      <c r="XEF129" s="37"/>
      <c r="XEG129" s="37"/>
      <c r="XEH129" s="37"/>
      <c r="XEI129" s="37"/>
      <c r="XEJ129" s="37"/>
      <c r="XEK129" s="37"/>
      <c r="XEL129" s="37"/>
      <c r="XEM129" s="37"/>
      <c r="XEN129" s="37"/>
      <c r="XEO129" s="37"/>
      <c r="XEP129" s="37"/>
      <c r="XEQ129" s="37"/>
      <c r="XER129" s="37"/>
      <c r="XES129" s="37"/>
      <c r="XET129" s="37"/>
      <c r="XEU129" s="37"/>
      <c r="XEV129" s="37"/>
      <c r="XEW129" s="37"/>
      <c r="XEX129" s="37"/>
      <c r="XEY129" s="37"/>
      <c r="XEZ129" s="37"/>
      <c r="XFA129" s="37"/>
      <c r="XFB129" s="37"/>
      <c r="XFC129" s="37"/>
      <c r="XFD129" s="37"/>
    </row>
    <row r="130" spans="1:151 16227:16384" s="12" customFormat="1" ht="20.25" customHeight="1" x14ac:dyDescent="0.25">
      <c r="A130" s="93"/>
      <c r="B130" s="94"/>
      <c r="C130" s="77">
        <v>12</v>
      </c>
      <c r="D130" s="78"/>
      <c r="E130" s="56" t="s">
        <v>225</v>
      </c>
      <c r="F130" s="77">
        <f t="shared" si="14"/>
        <v>322.70472000000001</v>
      </c>
      <c r="G130" s="78"/>
      <c r="H130" s="56">
        <v>0</v>
      </c>
      <c r="I130" s="56">
        <f t="shared" si="12"/>
        <v>484.05708000000004</v>
      </c>
      <c r="J130" s="37"/>
      <c r="K130" s="37"/>
      <c r="L130" s="37"/>
      <c r="M130" s="37"/>
      <c r="N130" s="37"/>
      <c r="O130" s="37"/>
      <c r="P130" s="37"/>
      <c r="Q130" s="37"/>
      <c r="R130" s="37"/>
      <c r="S130" s="37"/>
      <c r="T130" s="37"/>
      <c r="U130" s="43" t="str">
        <f t="shared" ca="1" si="13"/>
        <v>712,..,2212</v>
      </c>
      <c r="V130" s="43">
        <f t="shared" ca="1" si="15"/>
        <v>712</v>
      </c>
      <c r="W130" s="43">
        <f t="shared" ca="1" si="15"/>
        <v>2212</v>
      </c>
      <c r="X130" s="37"/>
      <c r="Y130" s="37"/>
      <c r="Z130" s="37"/>
      <c r="AA130" s="37"/>
      <c r="AB130" s="37"/>
      <c r="AC130" s="37"/>
      <c r="AD130" s="37"/>
      <c r="AE130" s="37"/>
      <c r="AF130" s="37"/>
      <c r="AG130" s="37"/>
      <c r="AH130" s="37"/>
      <c r="AI130" s="37"/>
      <c r="AJ130" s="37"/>
      <c r="AK130" s="37"/>
      <c r="AL130" s="37"/>
      <c r="AM130" s="37"/>
      <c r="AN130" s="37"/>
      <c r="AO130" s="37"/>
      <c r="AP130" s="37"/>
      <c r="AQ130" s="37"/>
      <c r="AR130" s="37"/>
      <c r="AS130" s="37"/>
      <c r="AT130" s="37"/>
      <c r="AU130" s="37"/>
      <c r="AV130" s="37"/>
      <c r="AW130" s="37"/>
      <c r="AX130" s="37"/>
      <c r="AY130" s="37"/>
      <c r="AZ130" s="37"/>
      <c r="BA130" s="37"/>
      <c r="BB130" s="37"/>
      <c r="BC130" s="37"/>
      <c r="BD130" s="37"/>
      <c r="BE130" s="37"/>
      <c r="BF130" s="37"/>
      <c r="BG130" s="37"/>
      <c r="BH130" s="37"/>
      <c r="BI130" s="37"/>
      <c r="BJ130" s="37"/>
      <c r="BK130" s="37"/>
      <c r="BL130" s="37"/>
      <c r="BM130" s="37"/>
      <c r="BN130" s="37"/>
      <c r="BO130" s="37"/>
      <c r="BP130" s="37"/>
      <c r="BQ130" s="37"/>
      <c r="BR130" s="37"/>
      <c r="BS130" s="37"/>
      <c r="BT130" s="37"/>
      <c r="BU130" s="37"/>
      <c r="BV130" s="37"/>
      <c r="BW130" s="37"/>
      <c r="BX130" s="37"/>
      <c r="BY130" s="37"/>
      <c r="BZ130" s="37"/>
      <c r="CA130" s="37"/>
      <c r="CB130" s="37"/>
      <c r="CC130" s="37"/>
      <c r="CD130" s="37"/>
      <c r="CE130" s="37"/>
      <c r="CF130" s="37"/>
      <c r="CG130" s="37"/>
      <c r="CH130" s="37"/>
      <c r="CI130" s="37"/>
      <c r="CJ130" s="37"/>
      <c r="CK130" s="37"/>
      <c r="CL130" s="37"/>
      <c r="CM130" s="37"/>
      <c r="CN130" s="37"/>
      <c r="CO130" s="37"/>
      <c r="CP130" s="37"/>
      <c r="CQ130" s="37"/>
      <c r="CR130" s="37"/>
      <c r="CS130" s="37"/>
      <c r="CT130" s="37"/>
      <c r="CU130" s="37"/>
      <c r="CV130" s="37"/>
      <c r="CW130" s="37"/>
      <c r="CX130" s="37"/>
      <c r="CY130" s="37"/>
      <c r="CZ130" s="37"/>
      <c r="DA130" s="37"/>
      <c r="DB130" s="37"/>
      <c r="DC130" s="37"/>
      <c r="DD130" s="37"/>
      <c r="DE130" s="37"/>
      <c r="DF130" s="37"/>
      <c r="DG130" s="37"/>
      <c r="DH130" s="37"/>
      <c r="DI130" s="37"/>
      <c r="DJ130" s="37"/>
      <c r="DK130" s="37"/>
      <c r="DL130" s="37"/>
      <c r="DM130" s="37"/>
      <c r="DN130" s="37"/>
      <c r="DO130" s="37"/>
      <c r="DP130" s="37"/>
      <c r="DQ130" s="37"/>
      <c r="DR130" s="37"/>
      <c r="DS130" s="37"/>
      <c r="DT130" s="37"/>
      <c r="DU130" s="37"/>
      <c r="DV130" s="37"/>
      <c r="DW130" s="37"/>
      <c r="DX130" s="37"/>
      <c r="DY130" s="37"/>
      <c r="DZ130" s="37"/>
      <c r="EA130" s="37"/>
      <c r="EB130" s="37"/>
      <c r="EC130" s="37"/>
      <c r="ED130" s="37"/>
      <c r="EE130" s="37"/>
      <c r="EF130" s="37"/>
      <c r="EG130" s="37"/>
      <c r="EH130" s="37"/>
      <c r="EI130" s="37"/>
      <c r="EJ130" s="37"/>
      <c r="EK130" s="37"/>
      <c r="EL130" s="37"/>
      <c r="EM130" s="37"/>
      <c r="EN130" s="37"/>
      <c r="EO130" s="37"/>
      <c r="EP130" s="37"/>
      <c r="EQ130" s="37"/>
      <c r="ER130" s="37"/>
      <c r="ES130" s="37"/>
      <c r="ET130" s="37"/>
      <c r="EU130" s="37"/>
      <c r="WZC130" s="37"/>
      <c r="WZD130" s="37"/>
      <c r="WZE130" s="37"/>
      <c r="WZF130" s="37"/>
      <c r="WZG130" s="37"/>
      <c r="WZH130" s="37"/>
      <c r="WZI130" s="37"/>
      <c r="WZJ130" s="37"/>
      <c r="WZK130" s="37"/>
      <c r="WZL130" s="37"/>
      <c r="WZM130" s="37"/>
      <c r="WZN130" s="37"/>
      <c r="WZO130" s="37"/>
      <c r="WZP130" s="37"/>
      <c r="WZQ130" s="37"/>
      <c r="WZR130" s="37"/>
      <c r="WZS130" s="37"/>
      <c r="WZT130" s="37"/>
      <c r="WZU130" s="37"/>
      <c r="WZV130" s="37"/>
      <c r="WZW130" s="37"/>
      <c r="WZX130" s="37"/>
      <c r="WZY130" s="37"/>
      <c r="WZZ130" s="37"/>
      <c r="XAA130" s="37"/>
      <c r="XAB130" s="37"/>
      <c r="XAC130" s="37"/>
      <c r="XAD130" s="37"/>
      <c r="XAE130" s="37"/>
      <c r="XAF130" s="37"/>
      <c r="XAG130" s="37"/>
      <c r="XAH130" s="37"/>
      <c r="XAI130" s="37"/>
      <c r="XAJ130" s="37"/>
      <c r="XAK130" s="37"/>
      <c r="XAL130" s="37"/>
      <c r="XAM130" s="37"/>
      <c r="XAN130" s="37"/>
      <c r="XAO130" s="37"/>
      <c r="XAP130" s="37"/>
      <c r="XAQ130" s="37"/>
      <c r="XAR130" s="37"/>
      <c r="XAS130" s="37"/>
      <c r="XAT130" s="37"/>
      <c r="XAU130" s="37"/>
      <c r="XAV130" s="37"/>
      <c r="XAW130" s="37"/>
      <c r="XAX130" s="37"/>
      <c r="XAY130" s="37"/>
      <c r="XAZ130" s="37"/>
      <c r="XBA130" s="37"/>
      <c r="XBB130" s="37"/>
      <c r="XBC130" s="37"/>
      <c r="XBD130" s="37"/>
      <c r="XBE130" s="37"/>
      <c r="XBF130" s="37"/>
      <c r="XBG130" s="37"/>
      <c r="XBH130" s="37"/>
      <c r="XBI130" s="37"/>
      <c r="XBJ130" s="37"/>
      <c r="XBK130" s="37"/>
      <c r="XBL130" s="37"/>
      <c r="XBM130" s="37"/>
      <c r="XBN130" s="37"/>
      <c r="XBO130" s="37"/>
      <c r="XBP130" s="37"/>
      <c r="XBQ130" s="37"/>
      <c r="XBR130" s="37"/>
      <c r="XBS130" s="37"/>
      <c r="XBT130" s="37"/>
      <c r="XBU130" s="37"/>
      <c r="XBV130" s="37"/>
      <c r="XBW130" s="37"/>
      <c r="XBX130" s="37"/>
      <c r="XBY130" s="37"/>
      <c r="XBZ130" s="37"/>
      <c r="XCA130" s="37"/>
      <c r="XCB130" s="37"/>
      <c r="XCC130" s="37"/>
      <c r="XCD130" s="37"/>
      <c r="XCE130" s="37"/>
      <c r="XCF130" s="37"/>
      <c r="XCG130" s="37"/>
      <c r="XCH130" s="37"/>
      <c r="XCI130" s="37"/>
      <c r="XCJ130" s="37"/>
      <c r="XCK130" s="37"/>
      <c r="XCL130" s="37"/>
      <c r="XCM130" s="37"/>
      <c r="XCN130" s="37"/>
      <c r="XCO130" s="37"/>
      <c r="XCP130" s="37"/>
      <c r="XCQ130" s="37"/>
      <c r="XCR130" s="37"/>
      <c r="XCS130" s="37"/>
      <c r="XCT130" s="37"/>
      <c r="XCU130" s="37"/>
      <c r="XCV130" s="37"/>
      <c r="XCW130" s="37"/>
      <c r="XCX130" s="37"/>
      <c r="XCY130" s="37"/>
      <c r="XCZ130" s="37"/>
      <c r="XDA130" s="37"/>
      <c r="XDB130" s="37"/>
      <c r="XDC130" s="37"/>
      <c r="XDD130" s="37"/>
      <c r="XDE130" s="37"/>
      <c r="XDF130" s="37"/>
      <c r="XDG130" s="37"/>
      <c r="XDH130" s="37"/>
      <c r="XDI130" s="37"/>
      <c r="XDJ130" s="37"/>
      <c r="XDK130" s="37"/>
      <c r="XDL130" s="37"/>
      <c r="XDM130" s="37"/>
      <c r="XDN130" s="37"/>
      <c r="XDO130" s="37"/>
      <c r="XDP130" s="37"/>
      <c r="XDQ130" s="37"/>
      <c r="XDR130" s="37"/>
      <c r="XDS130" s="37"/>
      <c r="XDT130" s="37"/>
      <c r="XDU130" s="37"/>
      <c r="XDV130" s="37"/>
      <c r="XDW130" s="37"/>
      <c r="XDX130" s="37"/>
      <c r="XDY130" s="37"/>
      <c r="XDZ130" s="37"/>
      <c r="XEA130" s="37"/>
      <c r="XEB130" s="37"/>
      <c r="XEC130" s="37"/>
      <c r="XED130" s="37"/>
      <c r="XEE130" s="37"/>
      <c r="XEF130" s="37"/>
      <c r="XEG130" s="37"/>
      <c r="XEH130" s="37"/>
      <c r="XEI130" s="37"/>
      <c r="XEJ130" s="37"/>
      <c r="XEK130" s="37"/>
      <c r="XEL130" s="37"/>
      <c r="XEM130" s="37"/>
      <c r="XEN130" s="37"/>
      <c r="XEO130" s="37"/>
      <c r="XEP130" s="37"/>
      <c r="XEQ130" s="37"/>
      <c r="XER130" s="37"/>
      <c r="XES130" s="37"/>
      <c r="XET130" s="37"/>
      <c r="XEU130" s="37"/>
      <c r="XEV130" s="37"/>
      <c r="XEW130" s="37"/>
      <c r="XEX130" s="37"/>
      <c r="XEY130" s="37"/>
      <c r="XEZ130" s="37"/>
      <c r="XFA130" s="37"/>
      <c r="XFB130" s="37"/>
      <c r="XFC130" s="37"/>
      <c r="XFD130" s="37"/>
    </row>
    <row r="131" spans="1:151 16227:16384" s="12" customFormat="1" ht="20.25" customHeight="1" x14ac:dyDescent="0.25">
      <c r="A131" s="93"/>
      <c r="B131" s="94"/>
      <c r="C131" s="77">
        <v>13</v>
      </c>
      <c r="D131" s="78"/>
      <c r="E131" s="56" t="s">
        <v>225</v>
      </c>
      <c r="F131" s="77">
        <f t="shared" si="14"/>
        <v>322.70472000000001</v>
      </c>
      <c r="G131" s="78"/>
      <c r="H131" s="56">
        <v>0</v>
      </c>
      <c r="I131" s="56">
        <f t="shared" si="12"/>
        <v>484.05708000000004</v>
      </c>
      <c r="J131" s="1"/>
      <c r="K131" s="1"/>
      <c r="L131" s="1"/>
      <c r="M131" s="1"/>
      <c r="N131" s="1"/>
      <c r="O131" s="1"/>
      <c r="P131" s="1"/>
      <c r="Q131" s="1"/>
      <c r="R131" s="1"/>
      <c r="S131" s="1"/>
      <c r="T131" s="1"/>
      <c r="U131" s="43" t="str">
        <f t="shared" ca="1" si="13"/>
        <v>713,..,2213</v>
      </c>
      <c r="V131" s="43">
        <f t="shared" ca="1" si="15"/>
        <v>713</v>
      </c>
      <c r="W131" s="43">
        <f t="shared" ca="1" si="15"/>
        <v>2213</v>
      </c>
      <c r="X131" s="1"/>
      <c r="Y131" s="1"/>
      <c r="Z131" s="1"/>
      <c r="AA131" s="1"/>
      <c r="AB131" s="37"/>
      <c r="AC131" s="37"/>
      <c r="AD131" s="37"/>
      <c r="AE131" s="37"/>
      <c r="AF131" s="37"/>
      <c r="AG131" s="37"/>
      <c r="AH131" s="37"/>
      <c r="AI131" s="37"/>
      <c r="AJ131" s="37"/>
      <c r="AK131" s="37"/>
      <c r="AL131" s="37"/>
      <c r="AM131" s="37"/>
      <c r="AN131" s="37"/>
      <c r="AO131" s="37"/>
      <c r="AP131" s="37"/>
      <c r="AQ131" s="37"/>
      <c r="AR131" s="37"/>
      <c r="AS131" s="37"/>
      <c r="AT131" s="37"/>
      <c r="AU131" s="37"/>
      <c r="AV131" s="37"/>
      <c r="AW131" s="37"/>
      <c r="AX131" s="37"/>
      <c r="AY131" s="37"/>
      <c r="AZ131" s="37"/>
      <c r="BA131" s="37"/>
      <c r="BB131" s="37"/>
      <c r="BC131" s="37"/>
      <c r="BD131" s="37"/>
      <c r="BE131" s="37"/>
      <c r="BF131" s="37"/>
      <c r="BG131" s="37"/>
      <c r="BH131" s="37"/>
      <c r="BI131" s="37"/>
      <c r="BJ131" s="37"/>
      <c r="BK131" s="37"/>
      <c r="BL131" s="37"/>
      <c r="BM131" s="37"/>
      <c r="BN131" s="37"/>
      <c r="BO131" s="37"/>
      <c r="BP131" s="37"/>
      <c r="BQ131" s="37"/>
      <c r="BR131" s="37"/>
      <c r="BS131" s="37"/>
      <c r="BT131" s="37"/>
      <c r="BU131" s="37"/>
      <c r="BV131" s="37"/>
      <c r="BW131" s="37"/>
      <c r="BX131" s="37"/>
      <c r="BY131" s="37"/>
      <c r="BZ131" s="37"/>
      <c r="CA131" s="37"/>
      <c r="CB131" s="37"/>
      <c r="CC131" s="37"/>
      <c r="CD131" s="37"/>
      <c r="CE131" s="37"/>
      <c r="CF131" s="37"/>
      <c r="CG131" s="37"/>
      <c r="CH131" s="37"/>
      <c r="CI131" s="37"/>
      <c r="CJ131" s="37"/>
      <c r="CK131" s="37"/>
      <c r="CL131" s="37"/>
      <c r="CM131" s="37"/>
      <c r="CN131" s="37"/>
      <c r="CO131" s="37"/>
      <c r="CP131" s="37"/>
      <c r="CQ131" s="37"/>
      <c r="CR131" s="37"/>
      <c r="CS131" s="37"/>
      <c r="CT131" s="37"/>
      <c r="CU131" s="37"/>
      <c r="CV131" s="37"/>
      <c r="CW131" s="37"/>
      <c r="CX131" s="37"/>
      <c r="CY131" s="37"/>
      <c r="CZ131" s="37"/>
      <c r="DA131" s="37"/>
      <c r="DB131" s="37"/>
      <c r="DC131" s="37"/>
      <c r="DD131" s="37"/>
      <c r="DE131" s="37"/>
      <c r="DF131" s="37"/>
      <c r="DG131" s="37"/>
      <c r="DH131" s="37"/>
      <c r="DI131" s="37"/>
      <c r="DJ131" s="37"/>
      <c r="DK131" s="37"/>
      <c r="DL131" s="37"/>
      <c r="DM131" s="37"/>
      <c r="DN131" s="37"/>
      <c r="DO131" s="37"/>
      <c r="DP131" s="37"/>
      <c r="DQ131" s="37"/>
      <c r="DR131" s="37"/>
      <c r="DS131" s="37"/>
      <c r="DT131" s="37"/>
      <c r="DU131" s="37"/>
      <c r="DV131" s="37"/>
      <c r="DW131" s="37"/>
      <c r="DX131" s="37"/>
      <c r="DY131" s="37"/>
      <c r="DZ131" s="37"/>
      <c r="EA131" s="37"/>
      <c r="EB131" s="37"/>
      <c r="EC131" s="37"/>
      <c r="ED131" s="37"/>
      <c r="EE131" s="37"/>
      <c r="EF131" s="37"/>
      <c r="EG131" s="37"/>
      <c r="EH131" s="37"/>
      <c r="EI131" s="37"/>
      <c r="EJ131" s="37"/>
      <c r="EK131" s="37"/>
      <c r="EL131" s="37"/>
      <c r="EM131" s="37"/>
      <c r="EN131" s="37"/>
      <c r="EO131" s="37"/>
      <c r="EP131" s="37"/>
      <c r="EQ131" s="37"/>
      <c r="ER131" s="37"/>
      <c r="ES131" s="37"/>
      <c r="ET131" s="37"/>
      <c r="EU131" s="37"/>
      <c r="WZC131" s="37"/>
      <c r="WZD131" s="37"/>
      <c r="WZE131" s="37"/>
      <c r="WZF131" s="37"/>
      <c r="WZG131" s="37"/>
      <c r="WZH131" s="37"/>
      <c r="WZI131" s="37"/>
      <c r="WZJ131" s="37"/>
      <c r="WZK131" s="37"/>
      <c r="WZL131" s="37"/>
      <c r="WZM131" s="37"/>
      <c r="WZN131" s="37"/>
      <c r="WZO131" s="37"/>
      <c r="WZP131" s="37"/>
      <c r="WZQ131" s="37"/>
      <c r="WZR131" s="37"/>
      <c r="WZS131" s="37"/>
      <c r="WZT131" s="37"/>
      <c r="WZU131" s="37"/>
      <c r="WZV131" s="37"/>
      <c r="WZW131" s="37"/>
      <c r="WZX131" s="37"/>
      <c r="WZY131" s="37"/>
      <c r="WZZ131" s="37"/>
      <c r="XAA131" s="37"/>
      <c r="XAB131" s="37"/>
      <c r="XAC131" s="37"/>
      <c r="XAD131" s="37"/>
      <c r="XAE131" s="37"/>
      <c r="XAF131" s="37"/>
      <c r="XAG131" s="37"/>
      <c r="XAH131" s="37"/>
      <c r="XAI131" s="37"/>
      <c r="XAJ131" s="37"/>
      <c r="XAK131" s="37"/>
      <c r="XAL131" s="37"/>
      <c r="XAM131" s="37"/>
      <c r="XAN131" s="37"/>
      <c r="XAO131" s="37"/>
      <c r="XAP131" s="37"/>
      <c r="XAQ131" s="37"/>
      <c r="XAR131" s="37"/>
      <c r="XAS131" s="37"/>
      <c r="XAT131" s="37"/>
      <c r="XAU131" s="37"/>
      <c r="XAV131" s="37"/>
      <c r="XAW131" s="37"/>
      <c r="XAX131" s="37"/>
      <c r="XAY131" s="37"/>
      <c r="XAZ131" s="37"/>
      <c r="XBA131" s="37"/>
      <c r="XBB131" s="37"/>
      <c r="XBC131" s="37"/>
      <c r="XBD131" s="37"/>
      <c r="XBE131" s="37"/>
      <c r="XBF131" s="37"/>
      <c r="XBG131" s="37"/>
      <c r="XBH131" s="37"/>
      <c r="XBI131" s="37"/>
      <c r="XBJ131" s="37"/>
      <c r="XBK131" s="37"/>
      <c r="XBL131" s="37"/>
      <c r="XBM131" s="37"/>
      <c r="XBN131" s="37"/>
      <c r="XBO131" s="37"/>
      <c r="XBP131" s="37"/>
      <c r="XBQ131" s="37"/>
      <c r="XBR131" s="37"/>
      <c r="XBS131" s="37"/>
      <c r="XBT131" s="37"/>
      <c r="XBU131" s="37"/>
      <c r="XBV131" s="37"/>
      <c r="XBW131" s="37"/>
      <c r="XBX131" s="37"/>
      <c r="XBY131" s="37"/>
      <c r="XBZ131" s="37"/>
      <c r="XCA131" s="37"/>
      <c r="XCB131" s="37"/>
      <c r="XCC131" s="37"/>
      <c r="XCD131" s="37"/>
      <c r="XCE131" s="37"/>
      <c r="XCF131" s="37"/>
      <c r="XCG131" s="37"/>
      <c r="XCH131" s="37"/>
      <c r="XCI131" s="37"/>
      <c r="XCJ131" s="37"/>
      <c r="XCK131" s="37"/>
      <c r="XCL131" s="37"/>
      <c r="XCM131" s="37"/>
      <c r="XCN131" s="37"/>
      <c r="XCO131" s="37"/>
      <c r="XCP131" s="37"/>
      <c r="XCQ131" s="37"/>
      <c r="XCR131" s="37"/>
      <c r="XCS131" s="37"/>
      <c r="XCT131" s="37"/>
      <c r="XCU131" s="37"/>
      <c r="XCV131" s="37"/>
      <c r="XCW131" s="37"/>
      <c r="XCX131" s="37"/>
      <c r="XCY131" s="37"/>
      <c r="XCZ131" s="37"/>
      <c r="XDA131" s="37"/>
      <c r="XDB131" s="37"/>
      <c r="XDC131" s="37"/>
      <c r="XDD131" s="37"/>
      <c r="XDE131" s="37"/>
      <c r="XDF131" s="37"/>
      <c r="XDG131" s="37"/>
      <c r="XDH131" s="37"/>
      <c r="XDI131" s="37"/>
      <c r="XDJ131" s="37"/>
      <c r="XDK131" s="37"/>
      <c r="XDL131" s="37"/>
      <c r="XDM131" s="37"/>
      <c r="XDN131" s="37"/>
      <c r="XDO131" s="37"/>
      <c r="XDP131" s="37"/>
      <c r="XDQ131" s="37"/>
      <c r="XDR131" s="37"/>
      <c r="XDS131" s="37"/>
      <c r="XDT131" s="37"/>
      <c r="XDU131" s="37"/>
      <c r="XDV131" s="37"/>
      <c r="XDW131" s="37"/>
      <c r="XDX131" s="37"/>
      <c r="XDY131" s="37"/>
      <c r="XDZ131" s="37"/>
      <c r="XEA131" s="37"/>
      <c r="XEB131" s="37"/>
      <c r="XEC131" s="37"/>
      <c r="XED131" s="37"/>
      <c r="XEE131" s="37"/>
      <c r="XEF131" s="37"/>
      <c r="XEG131" s="37"/>
      <c r="XEH131" s="37"/>
      <c r="XEI131" s="37"/>
      <c r="XEJ131" s="37"/>
      <c r="XEK131" s="37"/>
      <c r="XEL131" s="37"/>
      <c r="XEM131" s="37"/>
      <c r="XEN131" s="37"/>
      <c r="XEO131" s="37"/>
      <c r="XEP131" s="37"/>
      <c r="XEQ131" s="37"/>
      <c r="XER131" s="37"/>
      <c r="XES131" s="37"/>
      <c r="XET131" s="37"/>
      <c r="XEU131" s="37"/>
      <c r="XEV131" s="37"/>
      <c r="XEW131" s="37"/>
      <c r="XEX131" s="37"/>
      <c r="XEY131" s="37"/>
      <c r="XEZ131" s="37"/>
      <c r="XFA131" s="37"/>
      <c r="XFB131" s="37"/>
      <c r="XFC131" s="37"/>
      <c r="XFD131" s="37"/>
    </row>
    <row r="132" spans="1:151 16227:16384" s="12" customFormat="1" ht="20.25" customHeight="1" x14ac:dyDescent="0.25">
      <c r="A132" s="93"/>
      <c r="B132" s="94"/>
      <c r="C132" s="77">
        <v>14</v>
      </c>
      <c r="D132" s="78"/>
      <c r="E132" s="56" t="s">
        <v>225</v>
      </c>
      <c r="F132" s="77">
        <f t="shared" si="14"/>
        <v>322.70472000000001</v>
      </c>
      <c r="G132" s="78"/>
      <c r="H132" s="56">
        <v>0</v>
      </c>
      <c r="I132" s="56">
        <f t="shared" si="12"/>
        <v>484.05708000000004</v>
      </c>
      <c r="J132" s="37"/>
      <c r="K132" s="37"/>
      <c r="L132" s="37"/>
      <c r="M132" s="37"/>
      <c r="N132" s="37"/>
      <c r="O132" s="37"/>
      <c r="P132" s="37"/>
      <c r="Q132" s="37"/>
      <c r="R132" s="37"/>
      <c r="S132" s="37"/>
      <c r="T132" s="37"/>
      <c r="U132" s="43" t="str">
        <f t="shared" ca="1" si="13"/>
        <v>714,..,2214</v>
      </c>
      <c r="V132" s="43">
        <f t="shared" ca="1" si="15"/>
        <v>714</v>
      </c>
      <c r="W132" s="43">
        <f t="shared" ca="1" si="15"/>
        <v>2214</v>
      </c>
      <c r="X132" s="37"/>
      <c r="Y132" s="37"/>
      <c r="Z132" s="37"/>
      <c r="AA132" s="37"/>
      <c r="AB132" s="37"/>
      <c r="AC132" s="37"/>
      <c r="AD132" s="37"/>
      <c r="AE132" s="37"/>
      <c r="AF132" s="37"/>
      <c r="AG132" s="37"/>
      <c r="AH132" s="37"/>
      <c r="AI132" s="37"/>
      <c r="AJ132" s="37"/>
      <c r="AK132" s="37"/>
      <c r="AL132" s="37"/>
      <c r="AM132" s="37"/>
      <c r="AN132" s="37"/>
      <c r="AO132" s="37"/>
      <c r="AP132" s="37"/>
      <c r="AQ132" s="37"/>
      <c r="AR132" s="37"/>
      <c r="AS132" s="37"/>
      <c r="AT132" s="37"/>
      <c r="AU132" s="37"/>
      <c r="AV132" s="37"/>
      <c r="AW132" s="37"/>
      <c r="AX132" s="37"/>
      <c r="AY132" s="37"/>
      <c r="AZ132" s="37"/>
      <c r="BA132" s="37"/>
      <c r="BB132" s="37"/>
      <c r="BC132" s="37"/>
      <c r="BD132" s="37"/>
      <c r="BE132" s="37"/>
      <c r="BF132" s="37"/>
      <c r="BG132" s="37"/>
      <c r="BH132" s="37"/>
      <c r="BI132" s="37"/>
      <c r="BJ132" s="37"/>
      <c r="BK132" s="37"/>
      <c r="BL132" s="37"/>
      <c r="BM132" s="37"/>
      <c r="BN132" s="37"/>
      <c r="BO132" s="37"/>
      <c r="BP132" s="37"/>
      <c r="BQ132" s="37"/>
      <c r="BR132" s="37"/>
      <c r="BS132" s="37"/>
      <c r="BT132" s="37"/>
      <c r="BU132" s="37"/>
      <c r="BV132" s="37"/>
      <c r="BW132" s="37"/>
      <c r="BX132" s="37"/>
      <c r="BY132" s="37"/>
      <c r="BZ132" s="37"/>
      <c r="CA132" s="37"/>
      <c r="CB132" s="37"/>
      <c r="CC132" s="37"/>
      <c r="CD132" s="37"/>
      <c r="CE132" s="37"/>
      <c r="CF132" s="37"/>
      <c r="CG132" s="37"/>
      <c r="CH132" s="37"/>
      <c r="CI132" s="37"/>
      <c r="CJ132" s="37"/>
      <c r="CK132" s="37"/>
      <c r="CL132" s="37"/>
      <c r="CM132" s="37"/>
      <c r="CN132" s="37"/>
      <c r="CO132" s="37"/>
      <c r="CP132" s="37"/>
      <c r="CQ132" s="37"/>
      <c r="CR132" s="37"/>
      <c r="CS132" s="37"/>
      <c r="CT132" s="37"/>
      <c r="CU132" s="37"/>
      <c r="CV132" s="37"/>
      <c r="CW132" s="37"/>
      <c r="CX132" s="37"/>
      <c r="CY132" s="37"/>
      <c r="CZ132" s="37"/>
      <c r="DA132" s="37"/>
      <c r="DB132" s="37"/>
      <c r="DC132" s="37"/>
      <c r="DD132" s="37"/>
      <c r="DE132" s="37"/>
      <c r="DF132" s="37"/>
      <c r="DG132" s="37"/>
      <c r="DH132" s="37"/>
      <c r="DI132" s="37"/>
      <c r="DJ132" s="37"/>
      <c r="DK132" s="37"/>
      <c r="DL132" s="37"/>
      <c r="DM132" s="37"/>
      <c r="DN132" s="37"/>
      <c r="DO132" s="37"/>
      <c r="DP132" s="37"/>
      <c r="DQ132" s="37"/>
      <c r="DR132" s="37"/>
      <c r="DS132" s="37"/>
      <c r="DT132" s="37"/>
      <c r="DU132" s="37"/>
      <c r="DV132" s="37"/>
      <c r="DW132" s="37"/>
      <c r="DX132" s="37"/>
      <c r="DY132" s="37"/>
      <c r="DZ132" s="37"/>
      <c r="EA132" s="37"/>
      <c r="EB132" s="37"/>
      <c r="EC132" s="37"/>
      <c r="ED132" s="37"/>
      <c r="EE132" s="37"/>
      <c r="EF132" s="37"/>
      <c r="EG132" s="37"/>
      <c r="EH132" s="37"/>
      <c r="EI132" s="37"/>
      <c r="EJ132" s="37"/>
      <c r="EK132" s="37"/>
      <c r="EL132" s="37"/>
      <c r="EM132" s="37"/>
      <c r="EN132" s="37"/>
      <c r="EO132" s="37"/>
      <c r="EP132" s="37"/>
      <c r="EQ132" s="37"/>
      <c r="ER132" s="37"/>
      <c r="ES132" s="37"/>
      <c r="ET132" s="37"/>
      <c r="EU132" s="37"/>
      <c r="WZC132" s="37"/>
      <c r="WZD132" s="37"/>
      <c r="WZE132" s="37"/>
      <c r="WZF132" s="37"/>
      <c r="WZG132" s="37"/>
      <c r="WZH132" s="37"/>
      <c r="WZI132" s="37"/>
      <c r="WZJ132" s="37"/>
      <c r="WZK132" s="37"/>
      <c r="WZL132" s="37"/>
      <c r="WZM132" s="37"/>
      <c r="WZN132" s="37"/>
      <c r="WZO132" s="37"/>
      <c r="WZP132" s="37"/>
      <c r="WZQ132" s="37"/>
      <c r="WZR132" s="37"/>
      <c r="WZS132" s="37"/>
      <c r="WZT132" s="37"/>
      <c r="WZU132" s="37"/>
      <c r="WZV132" s="37"/>
      <c r="WZW132" s="37"/>
      <c r="WZX132" s="37"/>
      <c r="WZY132" s="37"/>
      <c r="WZZ132" s="37"/>
      <c r="XAA132" s="37"/>
      <c r="XAB132" s="37"/>
      <c r="XAC132" s="37"/>
      <c r="XAD132" s="37"/>
      <c r="XAE132" s="37"/>
      <c r="XAF132" s="37"/>
      <c r="XAG132" s="37"/>
      <c r="XAH132" s="37"/>
      <c r="XAI132" s="37"/>
      <c r="XAJ132" s="37"/>
      <c r="XAK132" s="37"/>
      <c r="XAL132" s="37"/>
      <c r="XAM132" s="37"/>
      <c r="XAN132" s="37"/>
      <c r="XAO132" s="37"/>
      <c r="XAP132" s="37"/>
      <c r="XAQ132" s="37"/>
      <c r="XAR132" s="37"/>
      <c r="XAS132" s="37"/>
      <c r="XAT132" s="37"/>
      <c r="XAU132" s="37"/>
      <c r="XAV132" s="37"/>
      <c r="XAW132" s="37"/>
      <c r="XAX132" s="37"/>
      <c r="XAY132" s="37"/>
      <c r="XAZ132" s="37"/>
      <c r="XBA132" s="37"/>
      <c r="XBB132" s="37"/>
      <c r="XBC132" s="37"/>
      <c r="XBD132" s="37"/>
      <c r="XBE132" s="37"/>
      <c r="XBF132" s="37"/>
      <c r="XBG132" s="37"/>
      <c r="XBH132" s="37"/>
      <c r="XBI132" s="37"/>
      <c r="XBJ132" s="37"/>
      <c r="XBK132" s="37"/>
      <c r="XBL132" s="37"/>
      <c r="XBM132" s="37"/>
      <c r="XBN132" s="37"/>
      <c r="XBO132" s="37"/>
      <c r="XBP132" s="37"/>
      <c r="XBQ132" s="37"/>
      <c r="XBR132" s="37"/>
      <c r="XBS132" s="37"/>
      <c r="XBT132" s="37"/>
      <c r="XBU132" s="37"/>
      <c r="XBV132" s="37"/>
      <c r="XBW132" s="37"/>
      <c r="XBX132" s="37"/>
      <c r="XBY132" s="37"/>
      <c r="XBZ132" s="37"/>
      <c r="XCA132" s="37"/>
      <c r="XCB132" s="37"/>
      <c r="XCC132" s="37"/>
      <c r="XCD132" s="37"/>
      <c r="XCE132" s="37"/>
      <c r="XCF132" s="37"/>
      <c r="XCG132" s="37"/>
      <c r="XCH132" s="37"/>
      <c r="XCI132" s="37"/>
      <c r="XCJ132" s="37"/>
      <c r="XCK132" s="37"/>
      <c r="XCL132" s="37"/>
      <c r="XCM132" s="37"/>
      <c r="XCN132" s="37"/>
      <c r="XCO132" s="37"/>
      <c r="XCP132" s="37"/>
      <c r="XCQ132" s="37"/>
      <c r="XCR132" s="37"/>
      <c r="XCS132" s="37"/>
      <c r="XCT132" s="37"/>
      <c r="XCU132" s="37"/>
      <c r="XCV132" s="37"/>
      <c r="XCW132" s="37"/>
      <c r="XCX132" s="37"/>
      <c r="XCY132" s="37"/>
      <c r="XCZ132" s="37"/>
      <c r="XDA132" s="37"/>
      <c r="XDB132" s="37"/>
      <c r="XDC132" s="37"/>
      <c r="XDD132" s="37"/>
      <c r="XDE132" s="37"/>
      <c r="XDF132" s="37"/>
      <c r="XDG132" s="37"/>
      <c r="XDH132" s="37"/>
      <c r="XDI132" s="37"/>
      <c r="XDJ132" s="37"/>
      <c r="XDK132" s="37"/>
      <c r="XDL132" s="37"/>
      <c r="XDM132" s="37"/>
      <c r="XDN132" s="37"/>
      <c r="XDO132" s="37"/>
      <c r="XDP132" s="37"/>
      <c r="XDQ132" s="37"/>
      <c r="XDR132" s="37"/>
      <c r="XDS132" s="37"/>
      <c r="XDT132" s="37"/>
      <c r="XDU132" s="37"/>
      <c r="XDV132" s="37"/>
      <c r="XDW132" s="37"/>
      <c r="XDX132" s="37"/>
      <c r="XDY132" s="37"/>
      <c r="XDZ132" s="37"/>
      <c r="XEA132" s="37"/>
      <c r="XEB132" s="37"/>
      <c r="XEC132" s="37"/>
      <c r="XED132" s="37"/>
      <c r="XEE132" s="37"/>
      <c r="XEF132" s="37"/>
      <c r="XEG132" s="37"/>
      <c r="XEH132" s="37"/>
      <c r="XEI132" s="37"/>
      <c r="XEJ132" s="37"/>
      <c r="XEK132" s="37"/>
      <c r="XEL132" s="37"/>
      <c r="XEM132" s="37"/>
      <c r="XEN132" s="37"/>
      <c r="XEO132" s="37"/>
      <c r="XEP132" s="37"/>
      <c r="XEQ132" s="37"/>
      <c r="XER132" s="37"/>
      <c r="XES132" s="37"/>
      <c r="XET132" s="37"/>
      <c r="XEU132" s="37"/>
      <c r="XEV132" s="37"/>
      <c r="XEW132" s="37"/>
      <c r="XEX132" s="37"/>
      <c r="XEY132" s="37"/>
      <c r="XEZ132" s="37"/>
      <c r="XFA132" s="37"/>
      <c r="XFB132" s="37"/>
      <c r="XFC132" s="37"/>
      <c r="XFD132" s="37"/>
    </row>
    <row r="133" spans="1:151 16227:16384" s="12" customFormat="1" ht="20.25" customHeight="1" x14ac:dyDescent="0.25">
      <c r="A133" s="93"/>
      <c r="B133" s="94"/>
      <c r="C133" s="77">
        <v>15</v>
      </c>
      <c r="D133" s="78"/>
      <c r="E133" s="56" t="s">
        <v>225</v>
      </c>
      <c r="F133" s="77">
        <f t="shared" si="14"/>
        <v>322.70472000000001</v>
      </c>
      <c r="G133" s="78"/>
      <c r="H133" s="56">
        <v>0</v>
      </c>
      <c r="I133" s="56">
        <f t="shared" si="12"/>
        <v>484.05708000000004</v>
      </c>
      <c r="J133" s="37"/>
      <c r="K133" s="37"/>
      <c r="L133" s="37"/>
      <c r="M133" s="37"/>
      <c r="N133" s="37"/>
      <c r="O133" s="37"/>
      <c r="P133" s="37"/>
      <c r="Q133" s="37"/>
      <c r="R133" s="37"/>
      <c r="S133" s="37"/>
      <c r="T133" s="37"/>
      <c r="U133" s="43" t="str">
        <f t="shared" ca="1" si="13"/>
        <v>715,..,2215</v>
      </c>
      <c r="V133" s="43">
        <f t="shared" ca="1" si="15"/>
        <v>715</v>
      </c>
      <c r="W133" s="43">
        <f t="shared" ca="1" si="15"/>
        <v>2215</v>
      </c>
      <c r="X133" s="37"/>
      <c r="Y133" s="37"/>
      <c r="Z133" s="37"/>
      <c r="AA133" s="37"/>
      <c r="AB133" s="37"/>
      <c r="AC133" s="37"/>
      <c r="AD133" s="37"/>
      <c r="AE133" s="37"/>
      <c r="AF133" s="37"/>
      <c r="AG133" s="37"/>
      <c r="AH133" s="37"/>
      <c r="AI133" s="37"/>
      <c r="AJ133" s="37"/>
      <c r="AK133" s="37"/>
      <c r="AL133" s="37"/>
      <c r="AM133" s="37"/>
      <c r="AN133" s="37"/>
      <c r="AO133" s="37"/>
      <c r="AP133" s="37"/>
      <c r="AQ133" s="37"/>
      <c r="AR133" s="37"/>
      <c r="AS133" s="37"/>
      <c r="AT133" s="37"/>
      <c r="AU133" s="37"/>
      <c r="AV133" s="37"/>
      <c r="AW133" s="37"/>
      <c r="AX133" s="37"/>
      <c r="AY133" s="37"/>
      <c r="AZ133" s="37"/>
      <c r="BA133" s="37"/>
      <c r="BB133" s="37"/>
      <c r="BC133" s="37"/>
      <c r="BD133" s="37"/>
      <c r="BE133" s="37"/>
      <c r="BF133" s="37"/>
      <c r="BG133" s="37"/>
      <c r="BH133" s="37"/>
      <c r="BI133" s="37"/>
      <c r="BJ133" s="37"/>
      <c r="BK133" s="37"/>
      <c r="BL133" s="37"/>
      <c r="BM133" s="37"/>
      <c r="BN133" s="37"/>
      <c r="BO133" s="37"/>
      <c r="BP133" s="37"/>
      <c r="BQ133" s="37"/>
      <c r="BR133" s="37"/>
      <c r="BS133" s="37"/>
      <c r="BT133" s="37"/>
      <c r="BU133" s="37"/>
      <c r="BV133" s="37"/>
      <c r="BW133" s="37"/>
      <c r="BX133" s="37"/>
      <c r="BY133" s="37"/>
      <c r="BZ133" s="37"/>
      <c r="CA133" s="37"/>
      <c r="CB133" s="37"/>
      <c r="CC133" s="37"/>
      <c r="CD133" s="37"/>
      <c r="CE133" s="37"/>
      <c r="CF133" s="37"/>
      <c r="CG133" s="37"/>
      <c r="CH133" s="37"/>
      <c r="CI133" s="37"/>
      <c r="CJ133" s="37"/>
      <c r="CK133" s="37"/>
      <c r="CL133" s="37"/>
      <c r="CM133" s="37"/>
      <c r="CN133" s="37"/>
      <c r="CO133" s="37"/>
      <c r="CP133" s="37"/>
      <c r="CQ133" s="37"/>
      <c r="CR133" s="37"/>
      <c r="CS133" s="37"/>
      <c r="CT133" s="37"/>
      <c r="CU133" s="37"/>
      <c r="CV133" s="37"/>
      <c r="CW133" s="37"/>
      <c r="CX133" s="37"/>
      <c r="CY133" s="37"/>
      <c r="CZ133" s="37"/>
      <c r="DA133" s="37"/>
      <c r="DB133" s="37"/>
      <c r="DC133" s="37"/>
      <c r="DD133" s="37"/>
      <c r="DE133" s="37"/>
      <c r="DF133" s="37"/>
      <c r="DG133" s="37"/>
      <c r="DH133" s="37"/>
      <c r="DI133" s="37"/>
      <c r="DJ133" s="37"/>
      <c r="DK133" s="37"/>
      <c r="DL133" s="37"/>
      <c r="DM133" s="37"/>
      <c r="DN133" s="37"/>
      <c r="DO133" s="37"/>
      <c r="DP133" s="37"/>
      <c r="DQ133" s="37"/>
      <c r="DR133" s="37"/>
      <c r="DS133" s="37"/>
      <c r="DT133" s="37"/>
      <c r="DU133" s="37"/>
      <c r="DV133" s="37"/>
      <c r="DW133" s="37"/>
      <c r="DX133" s="37"/>
      <c r="DY133" s="37"/>
      <c r="DZ133" s="37"/>
      <c r="EA133" s="37"/>
      <c r="EB133" s="37"/>
      <c r="EC133" s="37"/>
      <c r="ED133" s="37"/>
      <c r="EE133" s="37"/>
      <c r="EF133" s="37"/>
      <c r="EG133" s="37"/>
      <c r="EH133" s="37"/>
      <c r="EI133" s="37"/>
      <c r="EJ133" s="37"/>
      <c r="EK133" s="37"/>
      <c r="EL133" s="37"/>
      <c r="EM133" s="37"/>
      <c r="EN133" s="37"/>
      <c r="EO133" s="37"/>
      <c r="EP133" s="37"/>
      <c r="EQ133" s="37"/>
      <c r="ER133" s="37"/>
      <c r="ES133" s="37"/>
      <c r="ET133" s="37"/>
      <c r="EU133" s="37"/>
      <c r="WZC133" s="37"/>
      <c r="WZD133" s="37"/>
      <c r="WZE133" s="37"/>
      <c r="WZF133" s="37"/>
      <c r="WZG133" s="37"/>
      <c r="WZH133" s="37"/>
      <c r="WZI133" s="37"/>
      <c r="WZJ133" s="37"/>
      <c r="WZK133" s="37"/>
      <c r="WZL133" s="37"/>
      <c r="WZM133" s="37"/>
      <c r="WZN133" s="37"/>
      <c r="WZO133" s="37"/>
      <c r="WZP133" s="37"/>
      <c r="WZQ133" s="37"/>
      <c r="WZR133" s="37"/>
      <c r="WZS133" s="37"/>
      <c r="WZT133" s="37"/>
      <c r="WZU133" s="37"/>
      <c r="WZV133" s="37"/>
      <c r="WZW133" s="37"/>
      <c r="WZX133" s="37"/>
      <c r="WZY133" s="37"/>
      <c r="WZZ133" s="37"/>
      <c r="XAA133" s="37"/>
      <c r="XAB133" s="37"/>
      <c r="XAC133" s="37"/>
      <c r="XAD133" s="37"/>
      <c r="XAE133" s="37"/>
      <c r="XAF133" s="37"/>
      <c r="XAG133" s="37"/>
      <c r="XAH133" s="37"/>
      <c r="XAI133" s="37"/>
      <c r="XAJ133" s="37"/>
      <c r="XAK133" s="37"/>
      <c r="XAL133" s="37"/>
      <c r="XAM133" s="37"/>
      <c r="XAN133" s="37"/>
      <c r="XAO133" s="37"/>
      <c r="XAP133" s="37"/>
      <c r="XAQ133" s="37"/>
      <c r="XAR133" s="37"/>
      <c r="XAS133" s="37"/>
      <c r="XAT133" s="37"/>
      <c r="XAU133" s="37"/>
      <c r="XAV133" s="37"/>
      <c r="XAW133" s="37"/>
      <c r="XAX133" s="37"/>
      <c r="XAY133" s="37"/>
      <c r="XAZ133" s="37"/>
      <c r="XBA133" s="37"/>
      <c r="XBB133" s="37"/>
      <c r="XBC133" s="37"/>
      <c r="XBD133" s="37"/>
      <c r="XBE133" s="37"/>
      <c r="XBF133" s="37"/>
      <c r="XBG133" s="37"/>
      <c r="XBH133" s="37"/>
      <c r="XBI133" s="37"/>
      <c r="XBJ133" s="37"/>
      <c r="XBK133" s="37"/>
      <c r="XBL133" s="37"/>
      <c r="XBM133" s="37"/>
      <c r="XBN133" s="37"/>
      <c r="XBO133" s="37"/>
      <c r="XBP133" s="37"/>
      <c r="XBQ133" s="37"/>
      <c r="XBR133" s="37"/>
      <c r="XBS133" s="37"/>
      <c r="XBT133" s="37"/>
      <c r="XBU133" s="37"/>
      <c r="XBV133" s="37"/>
      <c r="XBW133" s="37"/>
      <c r="XBX133" s="37"/>
      <c r="XBY133" s="37"/>
      <c r="XBZ133" s="37"/>
      <c r="XCA133" s="37"/>
      <c r="XCB133" s="37"/>
      <c r="XCC133" s="37"/>
      <c r="XCD133" s="37"/>
      <c r="XCE133" s="37"/>
      <c r="XCF133" s="37"/>
      <c r="XCG133" s="37"/>
      <c r="XCH133" s="37"/>
      <c r="XCI133" s="37"/>
      <c r="XCJ133" s="37"/>
      <c r="XCK133" s="37"/>
      <c r="XCL133" s="37"/>
      <c r="XCM133" s="37"/>
      <c r="XCN133" s="37"/>
      <c r="XCO133" s="37"/>
      <c r="XCP133" s="37"/>
      <c r="XCQ133" s="37"/>
      <c r="XCR133" s="37"/>
      <c r="XCS133" s="37"/>
      <c r="XCT133" s="37"/>
      <c r="XCU133" s="37"/>
      <c r="XCV133" s="37"/>
      <c r="XCW133" s="37"/>
      <c r="XCX133" s="37"/>
      <c r="XCY133" s="37"/>
      <c r="XCZ133" s="37"/>
      <c r="XDA133" s="37"/>
      <c r="XDB133" s="37"/>
      <c r="XDC133" s="37"/>
      <c r="XDD133" s="37"/>
      <c r="XDE133" s="37"/>
      <c r="XDF133" s="37"/>
      <c r="XDG133" s="37"/>
      <c r="XDH133" s="37"/>
      <c r="XDI133" s="37"/>
      <c r="XDJ133" s="37"/>
      <c r="XDK133" s="37"/>
      <c r="XDL133" s="37"/>
      <c r="XDM133" s="37"/>
      <c r="XDN133" s="37"/>
      <c r="XDO133" s="37"/>
      <c r="XDP133" s="37"/>
      <c r="XDQ133" s="37"/>
      <c r="XDR133" s="37"/>
      <c r="XDS133" s="37"/>
      <c r="XDT133" s="37"/>
      <c r="XDU133" s="37"/>
      <c r="XDV133" s="37"/>
      <c r="XDW133" s="37"/>
      <c r="XDX133" s="37"/>
      <c r="XDY133" s="37"/>
      <c r="XDZ133" s="37"/>
      <c r="XEA133" s="37"/>
      <c r="XEB133" s="37"/>
      <c r="XEC133" s="37"/>
      <c r="XED133" s="37"/>
      <c r="XEE133" s="37"/>
      <c r="XEF133" s="37"/>
      <c r="XEG133" s="37"/>
      <c r="XEH133" s="37"/>
      <c r="XEI133" s="37"/>
      <c r="XEJ133" s="37"/>
      <c r="XEK133" s="37"/>
      <c r="XEL133" s="37"/>
      <c r="XEM133" s="37"/>
      <c r="XEN133" s="37"/>
      <c r="XEO133" s="37"/>
      <c r="XEP133" s="37"/>
      <c r="XEQ133" s="37"/>
      <c r="XER133" s="37"/>
      <c r="XES133" s="37"/>
      <c r="XET133" s="37"/>
      <c r="XEU133" s="37"/>
      <c r="XEV133" s="37"/>
      <c r="XEW133" s="37"/>
      <c r="XEX133" s="37"/>
      <c r="XEY133" s="37"/>
      <c r="XEZ133" s="37"/>
      <c r="XFA133" s="37"/>
      <c r="XFB133" s="37"/>
      <c r="XFC133" s="37"/>
      <c r="XFD133" s="37"/>
    </row>
    <row r="134" spans="1:151 16227:16384" s="12" customFormat="1" ht="20.25" customHeight="1" x14ac:dyDescent="0.25">
      <c r="A134" s="93"/>
      <c r="B134" s="94"/>
      <c r="C134" s="77">
        <v>16</v>
      </c>
      <c r="D134" s="78"/>
      <c r="E134" s="56" t="s">
        <v>225</v>
      </c>
      <c r="F134" s="77">
        <f t="shared" si="14"/>
        <v>322.70472000000001</v>
      </c>
      <c r="G134" s="78"/>
      <c r="H134" s="56">
        <v>0</v>
      </c>
      <c r="I134" s="56">
        <f t="shared" si="12"/>
        <v>484.05708000000004</v>
      </c>
      <c r="J134" s="37"/>
      <c r="K134" s="37"/>
      <c r="L134" s="37"/>
      <c r="M134" s="37"/>
      <c r="N134" s="37"/>
      <c r="O134" s="37"/>
      <c r="P134" s="37"/>
      <c r="Q134" s="37"/>
      <c r="R134" s="37"/>
      <c r="S134" s="37"/>
      <c r="T134" s="37"/>
      <c r="U134" s="43" t="str">
        <f t="shared" ca="1" si="13"/>
        <v>716,..,2216</v>
      </c>
      <c r="V134" s="43">
        <f t="shared" ca="1" si="15"/>
        <v>716</v>
      </c>
      <c r="W134" s="43">
        <f t="shared" ca="1" si="15"/>
        <v>2216</v>
      </c>
      <c r="X134" s="37"/>
      <c r="Y134" s="37"/>
      <c r="Z134" s="37"/>
      <c r="AA134" s="37"/>
      <c r="AB134" s="37"/>
      <c r="AC134" s="37"/>
      <c r="AD134" s="37"/>
      <c r="AE134" s="37"/>
      <c r="AF134" s="37"/>
      <c r="AG134" s="37"/>
      <c r="AH134" s="37"/>
      <c r="AI134" s="37"/>
      <c r="AJ134" s="37"/>
      <c r="AK134" s="37"/>
      <c r="AL134" s="37"/>
      <c r="AM134" s="37"/>
      <c r="AN134" s="37"/>
      <c r="AO134" s="37"/>
      <c r="AP134" s="37"/>
      <c r="AQ134" s="37"/>
      <c r="AR134" s="37"/>
      <c r="AS134" s="37"/>
      <c r="AT134" s="37"/>
      <c r="AU134" s="37"/>
      <c r="AV134" s="37"/>
      <c r="AW134" s="37"/>
      <c r="AX134" s="37"/>
      <c r="AY134" s="37"/>
      <c r="AZ134" s="37"/>
      <c r="BA134" s="37"/>
      <c r="BB134" s="37"/>
      <c r="BC134" s="37"/>
      <c r="BD134" s="37"/>
      <c r="BE134" s="37"/>
      <c r="BF134" s="37"/>
      <c r="BG134" s="37"/>
      <c r="BH134" s="37"/>
      <c r="BI134" s="37"/>
      <c r="BJ134" s="37"/>
      <c r="BK134" s="37"/>
      <c r="BL134" s="37"/>
      <c r="BM134" s="37"/>
      <c r="BN134" s="37"/>
      <c r="BO134" s="37"/>
      <c r="BP134" s="37"/>
      <c r="BQ134" s="37"/>
      <c r="BR134" s="37"/>
      <c r="BS134" s="37"/>
      <c r="BT134" s="37"/>
      <c r="BU134" s="37"/>
      <c r="BV134" s="37"/>
      <c r="BW134" s="37"/>
      <c r="BX134" s="37"/>
      <c r="BY134" s="37"/>
      <c r="BZ134" s="37"/>
      <c r="CA134" s="37"/>
      <c r="CB134" s="37"/>
      <c r="CC134" s="37"/>
      <c r="CD134" s="37"/>
      <c r="CE134" s="37"/>
      <c r="CF134" s="37"/>
      <c r="CG134" s="37"/>
      <c r="CH134" s="37"/>
      <c r="CI134" s="37"/>
      <c r="CJ134" s="37"/>
      <c r="CK134" s="37"/>
      <c r="CL134" s="37"/>
      <c r="CM134" s="37"/>
      <c r="CN134" s="37"/>
      <c r="CO134" s="37"/>
      <c r="CP134" s="37"/>
      <c r="CQ134" s="37"/>
      <c r="CR134" s="37"/>
      <c r="CS134" s="37"/>
      <c r="CT134" s="37"/>
      <c r="CU134" s="37"/>
      <c r="CV134" s="37"/>
      <c r="CW134" s="37"/>
      <c r="CX134" s="37"/>
      <c r="CY134" s="37"/>
      <c r="CZ134" s="37"/>
      <c r="DA134" s="37"/>
      <c r="DB134" s="37"/>
      <c r="DC134" s="37"/>
      <c r="DD134" s="37"/>
      <c r="DE134" s="37"/>
      <c r="DF134" s="37"/>
      <c r="DG134" s="37"/>
      <c r="DH134" s="37"/>
      <c r="DI134" s="37"/>
      <c r="DJ134" s="37"/>
      <c r="DK134" s="37"/>
      <c r="DL134" s="37"/>
      <c r="DM134" s="37"/>
      <c r="DN134" s="37"/>
      <c r="DO134" s="37"/>
      <c r="DP134" s="37"/>
      <c r="DQ134" s="37"/>
      <c r="DR134" s="37"/>
      <c r="DS134" s="37"/>
      <c r="DT134" s="37"/>
      <c r="DU134" s="37"/>
      <c r="DV134" s="37"/>
      <c r="DW134" s="37"/>
      <c r="DX134" s="37"/>
      <c r="DY134" s="37"/>
      <c r="DZ134" s="37"/>
      <c r="EA134" s="37"/>
      <c r="EB134" s="37"/>
      <c r="EC134" s="37"/>
      <c r="ED134" s="37"/>
      <c r="EE134" s="37"/>
      <c r="EF134" s="37"/>
      <c r="EG134" s="37"/>
      <c r="EH134" s="37"/>
      <c r="EI134" s="37"/>
      <c r="EJ134" s="37"/>
      <c r="EK134" s="37"/>
      <c r="EL134" s="37"/>
      <c r="EM134" s="37"/>
      <c r="EN134" s="37"/>
      <c r="EO134" s="37"/>
      <c r="EP134" s="37"/>
      <c r="EQ134" s="37"/>
      <c r="ER134" s="37"/>
      <c r="ES134" s="37"/>
      <c r="ET134" s="37"/>
      <c r="EU134" s="37"/>
      <c r="WZC134" s="37"/>
      <c r="WZD134" s="37"/>
      <c r="WZE134" s="37"/>
      <c r="WZF134" s="37"/>
      <c r="WZG134" s="37"/>
      <c r="WZH134" s="37"/>
      <c r="WZI134" s="37"/>
      <c r="WZJ134" s="37"/>
      <c r="WZK134" s="37"/>
      <c r="WZL134" s="37"/>
      <c r="WZM134" s="37"/>
      <c r="WZN134" s="37"/>
      <c r="WZO134" s="37"/>
      <c r="WZP134" s="37"/>
      <c r="WZQ134" s="37"/>
      <c r="WZR134" s="37"/>
      <c r="WZS134" s="37"/>
      <c r="WZT134" s="37"/>
      <c r="WZU134" s="37"/>
      <c r="WZV134" s="37"/>
      <c r="WZW134" s="37"/>
      <c r="WZX134" s="37"/>
      <c r="WZY134" s="37"/>
      <c r="WZZ134" s="37"/>
      <c r="XAA134" s="37"/>
      <c r="XAB134" s="37"/>
      <c r="XAC134" s="37"/>
      <c r="XAD134" s="37"/>
      <c r="XAE134" s="37"/>
      <c r="XAF134" s="37"/>
      <c r="XAG134" s="37"/>
      <c r="XAH134" s="37"/>
      <c r="XAI134" s="37"/>
      <c r="XAJ134" s="37"/>
      <c r="XAK134" s="37"/>
      <c r="XAL134" s="37"/>
      <c r="XAM134" s="37"/>
      <c r="XAN134" s="37"/>
      <c r="XAO134" s="37"/>
      <c r="XAP134" s="37"/>
      <c r="XAQ134" s="37"/>
      <c r="XAR134" s="37"/>
      <c r="XAS134" s="37"/>
      <c r="XAT134" s="37"/>
      <c r="XAU134" s="37"/>
      <c r="XAV134" s="37"/>
      <c r="XAW134" s="37"/>
      <c r="XAX134" s="37"/>
      <c r="XAY134" s="37"/>
      <c r="XAZ134" s="37"/>
      <c r="XBA134" s="37"/>
      <c r="XBB134" s="37"/>
      <c r="XBC134" s="37"/>
      <c r="XBD134" s="37"/>
      <c r="XBE134" s="37"/>
      <c r="XBF134" s="37"/>
      <c r="XBG134" s="37"/>
      <c r="XBH134" s="37"/>
      <c r="XBI134" s="37"/>
      <c r="XBJ134" s="37"/>
      <c r="XBK134" s="37"/>
      <c r="XBL134" s="37"/>
      <c r="XBM134" s="37"/>
      <c r="XBN134" s="37"/>
      <c r="XBO134" s="37"/>
      <c r="XBP134" s="37"/>
      <c r="XBQ134" s="37"/>
      <c r="XBR134" s="37"/>
      <c r="XBS134" s="37"/>
      <c r="XBT134" s="37"/>
      <c r="XBU134" s="37"/>
      <c r="XBV134" s="37"/>
      <c r="XBW134" s="37"/>
      <c r="XBX134" s="37"/>
      <c r="XBY134" s="37"/>
      <c r="XBZ134" s="37"/>
      <c r="XCA134" s="37"/>
      <c r="XCB134" s="37"/>
      <c r="XCC134" s="37"/>
      <c r="XCD134" s="37"/>
      <c r="XCE134" s="37"/>
      <c r="XCF134" s="37"/>
      <c r="XCG134" s="37"/>
      <c r="XCH134" s="37"/>
      <c r="XCI134" s="37"/>
      <c r="XCJ134" s="37"/>
      <c r="XCK134" s="37"/>
      <c r="XCL134" s="37"/>
      <c r="XCM134" s="37"/>
      <c r="XCN134" s="37"/>
      <c r="XCO134" s="37"/>
      <c r="XCP134" s="37"/>
      <c r="XCQ134" s="37"/>
      <c r="XCR134" s="37"/>
      <c r="XCS134" s="37"/>
      <c r="XCT134" s="37"/>
      <c r="XCU134" s="37"/>
      <c r="XCV134" s="37"/>
      <c r="XCW134" s="37"/>
      <c r="XCX134" s="37"/>
      <c r="XCY134" s="37"/>
      <c r="XCZ134" s="37"/>
      <c r="XDA134" s="37"/>
      <c r="XDB134" s="37"/>
      <c r="XDC134" s="37"/>
      <c r="XDD134" s="37"/>
      <c r="XDE134" s="37"/>
      <c r="XDF134" s="37"/>
      <c r="XDG134" s="37"/>
      <c r="XDH134" s="37"/>
      <c r="XDI134" s="37"/>
      <c r="XDJ134" s="37"/>
      <c r="XDK134" s="37"/>
      <c r="XDL134" s="37"/>
      <c r="XDM134" s="37"/>
      <c r="XDN134" s="37"/>
      <c r="XDO134" s="37"/>
      <c r="XDP134" s="37"/>
      <c r="XDQ134" s="37"/>
      <c r="XDR134" s="37"/>
      <c r="XDS134" s="37"/>
      <c r="XDT134" s="37"/>
      <c r="XDU134" s="37"/>
      <c r="XDV134" s="37"/>
      <c r="XDW134" s="37"/>
      <c r="XDX134" s="37"/>
      <c r="XDY134" s="37"/>
      <c r="XDZ134" s="37"/>
      <c r="XEA134" s="37"/>
      <c r="XEB134" s="37"/>
      <c r="XEC134" s="37"/>
      <c r="XED134" s="37"/>
      <c r="XEE134" s="37"/>
      <c r="XEF134" s="37"/>
      <c r="XEG134" s="37"/>
      <c r="XEH134" s="37"/>
      <c r="XEI134" s="37"/>
      <c r="XEJ134" s="37"/>
      <c r="XEK134" s="37"/>
      <c r="XEL134" s="37"/>
      <c r="XEM134" s="37"/>
      <c r="XEN134" s="37"/>
      <c r="XEO134" s="37"/>
      <c r="XEP134" s="37"/>
      <c r="XEQ134" s="37"/>
      <c r="XER134" s="37"/>
      <c r="XES134" s="37"/>
      <c r="XET134" s="37"/>
      <c r="XEU134" s="37"/>
      <c r="XEV134" s="37"/>
      <c r="XEW134" s="37"/>
      <c r="XEX134" s="37"/>
      <c r="XEY134" s="37"/>
      <c r="XEZ134" s="37"/>
      <c r="XFA134" s="37"/>
      <c r="XFB134" s="37"/>
      <c r="XFC134" s="37"/>
      <c r="XFD134" s="37"/>
    </row>
    <row r="135" spans="1:151 16227:16384" s="12" customFormat="1" ht="20.25" customHeight="1" x14ac:dyDescent="0.25">
      <c r="A135" s="93"/>
      <c r="B135" s="94"/>
      <c r="C135" s="77">
        <v>17</v>
      </c>
      <c r="D135" s="78"/>
      <c r="E135" s="56" t="s">
        <v>225</v>
      </c>
      <c r="F135" s="77">
        <f t="shared" si="14"/>
        <v>322.70472000000001</v>
      </c>
      <c r="G135" s="78"/>
      <c r="H135" s="56">
        <v>0</v>
      </c>
      <c r="I135" s="56">
        <f t="shared" si="12"/>
        <v>484.05708000000004</v>
      </c>
      <c r="J135" s="1"/>
      <c r="K135" s="1"/>
      <c r="L135" s="1"/>
      <c r="M135" s="1"/>
      <c r="N135" s="1"/>
      <c r="O135" s="1"/>
      <c r="P135" s="1"/>
      <c r="Q135" s="1"/>
      <c r="R135" s="1"/>
      <c r="S135" s="1"/>
      <c r="T135" s="1"/>
      <c r="U135" s="43" t="str">
        <f t="shared" ca="1" si="13"/>
        <v>717,..,2217</v>
      </c>
      <c r="V135" s="43">
        <f t="shared" ca="1" si="15"/>
        <v>717</v>
      </c>
      <c r="W135" s="43">
        <f t="shared" ca="1" si="15"/>
        <v>2217</v>
      </c>
      <c r="X135" s="1"/>
      <c r="Y135" s="1"/>
      <c r="Z135" s="1"/>
      <c r="AA135" s="1"/>
      <c r="AB135" s="37"/>
      <c r="AC135" s="37"/>
      <c r="AD135" s="37"/>
      <c r="AE135" s="37"/>
      <c r="AF135" s="37"/>
      <c r="AG135" s="37"/>
      <c r="AH135" s="37"/>
      <c r="AI135" s="37"/>
      <c r="AJ135" s="37"/>
      <c r="AK135" s="37"/>
      <c r="AL135" s="37"/>
      <c r="AM135" s="37"/>
      <c r="AN135" s="37"/>
      <c r="AO135" s="37"/>
      <c r="AP135" s="37"/>
      <c r="AQ135" s="37"/>
      <c r="AR135" s="37"/>
      <c r="AS135" s="37"/>
      <c r="AT135" s="37"/>
      <c r="AU135" s="37"/>
      <c r="AV135" s="37"/>
      <c r="AW135" s="37"/>
      <c r="AX135" s="37"/>
      <c r="AY135" s="37"/>
      <c r="AZ135" s="37"/>
      <c r="BA135" s="37"/>
      <c r="BB135" s="37"/>
      <c r="BC135" s="37"/>
      <c r="BD135" s="37"/>
      <c r="BE135" s="37"/>
      <c r="BF135" s="37"/>
      <c r="BG135" s="37"/>
      <c r="BH135" s="37"/>
      <c r="BI135" s="37"/>
      <c r="BJ135" s="37"/>
      <c r="BK135" s="37"/>
      <c r="BL135" s="37"/>
      <c r="BM135" s="37"/>
      <c r="BN135" s="37"/>
      <c r="BO135" s="37"/>
      <c r="BP135" s="37"/>
      <c r="BQ135" s="37"/>
      <c r="BR135" s="37"/>
      <c r="BS135" s="37"/>
      <c r="BT135" s="37"/>
      <c r="BU135" s="37"/>
      <c r="BV135" s="37"/>
      <c r="BW135" s="37"/>
      <c r="BX135" s="37"/>
      <c r="BY135" s="37"/>
      <c r="BZ135" s="37"/>
      <c r="CA135" s="37"/>
      <c r="CB135" s="37"/>
      <c r="CC135" s="37"/>
      <c r="CD135" s="37"/>
      <c r="CE135" s="37"/>
      <c r="CF135" s="37"/>
      <c r="CG135" s="37"/>
      <c r="CH135" s="37"/>
      <c r="CI135" s="37"/>
      <c r="CJ135" s="37"/>
      <c r="CK135" s="37"/>
      <c r="CL135" s="37"/>
      <c r="CM135" s="37"/>
      <c r="CN135" s="37"/>
      <c r="CO135" s="37"/>
      <c r="CP135" s="37"/>
      <c r="CQ135" s="37"/>
      <c r="CR135" s="37"/>
      <c r="CS135" s="37"/>
      <c r="CT135" s="37"/>
      <c r="CU135" s="37"/>
      <c r="CV135" s="37"/>
      <c r="CW135" s="37"/>
      <c r="CX135" s="37"/>
      <c r="CY135" s="37"/>
      <c r="CZ135" s="37"/>
      <c r="DA135" s="37"/>
      <c r="DB135" s="37"/>
      <c r="DC135" s="37"/>
      <c r="DD135" s="37"/>
      <c r="DE135" s="37"/>
      <c r="DF135" s="37"/>
      <c r="DG135" s="37"/>
      <c r="DH135" s="37"/>
      <c r="DI135" s="37"/>
      <c r="DJ135" s="37"/>
      <c r="DK135" s="37"/>
      <c r="DL135" s="37"/>
      <c r="DM135" s="37"/>
      <c r="DN135" s="37"/>
      <c r="DO135" s="37"/>
      <c r="DP135" s="37"/>
      <c r="DQ135" s="37"/>
      <c r="DR135" s="37"/>
      <c r="DS135" s="37"/>
      <c r="DT135" s="37"/>
      <c r="DU135" s="37"/>
      <c r="DV135" s="37"/>
      <c r="DW135" s="37"/>
      <c r="DX135" s="37"/>
      <c r="DY135" s="37"/>
      <c r="DZ135" s="37"/>
      <c r="EA135" s="37"/>
      <c r="EB135" s="37"/>
      <c r="EC135" s="37"/>
      <c r="ED135" s="37"/>
      <c r="EE135" s="37"/>
      <c r="EF135" s="37"/>
      <c r="EG135" s="37"/>
      <c r="EH135" s="37"/>
      <c r="EI135" s="37"/>
      <c r="EJ135" s="37"/>
      <c r="EK135" s="37"/>
      <c r="EL135" s="37"/>
      <c r="EM135" s="37"/>
      <c r="EN135" s="37"/>
      <c r="EO135" s="37"/>
      <c r="EP135" s="37"/>
      <c r="EQ135" s="37"/>
      <c r="ER135" s="37"/>
      <c r="ES135" s="37"/>
      <c r="ET135" s="37"/>
      <c r="EU135" s="37"/>
      <c r="WZC135" s="37"/>
      <c r="WZD135" s="37"/>
      <c r="WZE135" s="37"/>
      <c r="WZF135" s="37"/>
      <c r="WZG135" s="37"/>
      <c r="WZH135" s="37"/>
      <c r="WZI135" s="37"/>
      <c r="WZJ135" s="37"/>
      <c r="WZK135" s="37"/>
      <c r="WZL135" s="37"/>
      <c r="WZM135" s="37"/>
      <c r="WZN135" s="37"/>
      <c r="WZO135" s="37"/>
      <c r="WZP135" s="37"/>
      <c r="WZQ135" s="37"/>
      <c r="WZR135" s="37"/>
      <c r="WZS135" s="37"/>
      <c r="WZT135" s="37"/>
      <c r="WZU135" s="37"/>
      <c r="WZV135" s="37"/>
      <c r="WZW135" s="37"/>
      <c r="WZX135" s="37"/>
      <c r="WZY135" s="37"/>
      <c r="WZZ135" s="37"/>
      <c r="XAA135" s="37"/>
      <c r="XAB135" s="37"/>
      <c r="XAC135" s="37"/>
      <c r="XAD135" s="37"/>
      <c r="XAE135" s="37"/>
      <c r="XAF135" s="37"/>
      <c r="XAG135" s="37"/>
      <c r="XAH135" s="37"/>
      <c r="XAI135" s="37"/>
      <c r="XAJ135" s="37"/>
      <c r="XAK135" s="37"/>
      <c r="XAL135" s="37"/>
      <c r="XAM135" s="37"/>
      <c r="XAN135" s="37"/>
      <c r="XAO135" s="37"/>
      <c r="XAP135" s="37"/>
      <c r="XAQ135" s="37"/>
      <c r="XAR135" s="37"/>
      <c r="XAS135" s="37"/>
      <c r="XAT135" s="37"/>
      <c r="XAU135" s="37"/>
      <c r="XAV135" s="37"/>
      <c r="XAW135" s="37"/>
      <c r="XAX135" s="37"/>
      <c r="XAY135" s="37"/>
      <c r="XAZ135" s="37"/>
      <c r="XBA135" s="37"/>
      <c r="XBB135" s="37"/>
      <c r="XBC135" s="37"/>
      <c r="XBD135" s="37"/>
      <c r="XBE135" s="37"/>
      <c r="XBF135" s="37"/>
      <c r="XBG135" s="37"/>
      <c r="XBH135" s="37"/>
      <c r="XBI135" s="37"/>
      <c r="XBJ135" s="37"/>
      <c r="XBK135" s="37"/>
      <c r="XBL135" s="37"/>
      <c r="XBM135" s="37"/>
      <c r="XBN135" s="37"/>
      <c r="XBO135" s="37"/>
      <c r="XBP135" s="37"/>
      <c r="XBQ135" s="37"/>
      <c r="XBR135" s="37"/>
      <c r="XBS135" s="37"/>
      <c r="XBT135" s="37"/>
      <c r="XBU135" s="37"/>
      <c r="XBV135" s="37"/>
      <c r="XBW135" s="37"/>
      <c r="XBX135" s="37"/>
      <c r="XBY135" s="37"/>
      <c r="XBZ135" s="37"/>
      <c r="XCA135" s="37"/>
      <c r="XCB135" s="37"/>
      <c r="XCC135" s="37"/>
      <c r="XCD135" s="37"/>
      <c r="XCE135" s="37"/>
      <c r="XCF135" s="37"/>
      <c r="XCG135" s="37"/>
      <c r="XCH135" s="37"/>
      <c r="XCI135" s="37"/>
      <c r="XCJ135" s="37"/>
      <c r="XCK135" s="37"/>
      <c r="XCL135" s="37"/>
      <c r="XCM135" s="37"/>
      <c r="XCN135" s="37"/>
      <c r="XCO135" s="37"/>
      <c r="XCP135" s="37"/>
      <c r="XCQ135" s="37"/>
      <c r="XCR135" s="37"/>
      <c r="XCS135" s="37"/>
      <c r="XCT135" s="37"/>
      <c r="XCU135" s="37"/>
      <c r="XCV135" s="37"/>
      <c r="XCW135" s="37"/>
      <c r="XCX135" s="37"/>
      <c r="XCY135" s="37"/>
      <c r="XCZ135" s="37"/>
      <c r="XDA135" s="37"/>
      <c r="XDB135" s="37"/>
      <c r="XDC135" s="37"/>
      <c r="XDD135" s="37"/>
      <c r="XDE135" s="37"/>
      <c r="XDF135" s="37"/>
      <c r="XDG135" s="37"/>
      <c r="XDH135" s="37"/>
      <c r="XDI135" s="37"/>
      <c r="XDJ135" s="37"/>
      <c r="XDK135" s="37"/>
      <c r="XDL135" s="37"/>
      <c r="XDM135" s="37"/>
      <c r="XDN135" s="37"/>
      <c r="XDO135" s="37"/>
      <c r="XDP135" s="37"/>
      <c r="XDQ135" s="37"/>
      <c r="XDR135" s="37"/>
      <c r="XDS135" s="37"/>
      <c r="XDT135" s="37"/>
      <c r="XDU135" s="37"/>
      <c r="XDV135" s="37"/>
      <c r="XDW135" s="37"/>
      <c r="XDX135" s="37"/>
      <c r="XDY135" s="37"/>
      <c r="XDZ135" s="37"/>
      <c r="XEA135" s="37"/>
      <c r="XEB135" s="37"/>
      <c r="XEC135" s="37"/>
      <c r="XED135" s="37"/>
      <c r="XEE135" s="37"/>
      <c r="XEF135" s="37"/>
      <c r="XEG135" s="37"/>
      <c r="XEH135" s="37"/>
      <c r="XEI135" s="37"/>
      <c r="XEJ135" s="37"/>
      <c r="XEK135" s="37"/>
      <c r="XEL135" s="37"/>
      <c r="XEM135" s="37"/>
      <c r="XEN135" s="37"/>
      <c r="XEO135" s="37"/>
      <c r="XEP135" s="37"/>
      <c r="XEQ135" s="37"/>
      <c r="XER135" s="37"/>
      <c r="XES135" s="37"/>
      <c r="XET135" s="37"/>
      <c r="XEU135" s="37"/>
      <c r="XEV135" s="37"/>
      <c r="XEW135" s="37"/>
      <c r="XEX135" s="37"/>
      <c r="XEY135" s="37"/>
      <c r="XEZ135" s="37"/>
      <c r="XFA135" s="37"/>
      <c r="XFB135" s="37"/>
      <c r="XFC135" s="37"/>
      <c r="XFD135" s="37"/>
    </row>
    <row r="136" spans="1:151 16227:16384" s="12" customFormat="1" ht="20.25" customHeight="1" x14ac:dyDescent="0.25">
      <c r="A136" s="93"/>
      <c r="B136" s="94"/>
      <c r="C136" s="77">
        <v>18</v>
      </c>
      <c r="D136" s="78"/>
      <c r="E136" s="56" t="s">
        <v>225</v>
      </c>
      <c r="F136" s="77">
        <f t="shared" si="14"/>
        <v>322.70472000000001</v>
      </c>
      <c r="G136" s="78"/>
      <c r="H136" s="56">
        <v>0</v>
      </c>
      <c r="I136" s="56">
        <f t="shared" si="12"/>
        <v>484.05708000000004</v>
      </c>
      <c r="J136" s="1"/>
      <c r="K136" s="1"/>
      <c r="L136" s="1"/>
      <c r="M136" s="1"/>
      <c r="N136" s="1"/>
      <c r="O136" s="1"/>
      <c r="P136" s="1"/>
      <c r="Q136" s="1"/>
      <c r="R136" s="1"/>
      <c r="S136" s="1"/>
      <c r="T136" s="1"/>
      <c r="U136" s="43" t="str">
        <f t="shared" ca="1" si="13"/>
        <v>718,..,2218</v>
      </c>
      <c r="V136" s="43">
        <f t="shared" ca="1" si="15"/>
        <v>718</v>
      </c>
      <c r="W136" s="43">
        <f t="shared" ca="1" si="15"/>
        <v>2218</v>
      </c>
      <c r="X136" s="1"/>
      <c r="Y136" s="1"/>
      <c r="Z136" s="1"/>
      <c r="AA136" s="1"/>
      <c r="AB136" s="37"/>
      <c r="AC136" s="37"/>
      <c r="AD136" s="37"/>
      <c r="AE136" s="37"/>
      <c r="AF136" s="37"/>
      <c r="AG136" s="37"/>
      <c r="AH136" s="37"/>
      <c r="AI136" s="37"/>
      <c r="AJ136" s="37"/>
      <c r="AK136" s="37"/>
      <c r="AL136" s="37"/>
      <c r="AM136" s="37"/>
      <c r="AN136" s="37"/>
      <c r="AO136" s="37"/>
      <c r="AP136" s="37"/>
      <c r="AQ136" s="37"/>
      <c r="AR136" s="37"/>
      <c r="AS136" s="37"/>
      <c r="AT136" s="37"/>
      <c r="AU136" s="37"/>
      <c r="AV136" s="37"/>
      <c r="AW136" s="37"/>
      <c r="AX136" s="37"/>
      <c r="AY136" s="37"/>
      <c r="AZ136" s="37"/>
      <c r="BA136" s="37"/>
      <c r="BB136" s="37"/>
      <c r="BC136" s="37"/>
      <c r="BD136" s="37"/>
      <c r="BE136" s="37"/>
      <c r="BF136" s="37"/>
      <c r="BG136" s="37"/>
      <c r="BH136" s="37"/>
      <c r="BI136" s="37"/>
      <c r="BJ136" s="37"/>
      <c r="BK136" s="37"/>
      <c r="BL136" s="37"/>
      <c r="BM136" s="37"/>
      <c r="BN136" s="37"/>
      <c r="BO136" s="37"/>
      <c r="BP136" s="37"/>
      <c r="BQ136" s="37"/>
      <c r="BR136" s="37"/>
      <c r="BS136" s="37"/>
      <c r="BT136" s="37"/>
      <c r="BU136" s="37"/>
      <c r="BV136" s="37"/>
      <c r="BW136" s="37"/>
      <c r="BX136" s="37"/>
      <c r="BY136" s="37"/>
      <c r="BZ136" s="37"/>
      <c r="CA136" s="37"/>
      <c r="CB136" s="37"/>
      <c r="CC136" s="37"/>
      <c r="CD136" s="37"/>
      <c r="CE136" s="37"/>
      <c r="CF136" s="37"/>
      <c r="CG136" s="37"/>
      <c r="CH136" s="37"/>
      <c r="CI136" s="37"/>
      <c r="CJ136" s="37"/>
      <c r="CK136" s="37"/>
      <c r="CL136" s="37"/>
      <c r="CM136" s="37"/>
      <c r="CN136" s="37"/>
      <c r="CO136" s="37"/>
      <c r="CP136" s="37"/>
      <c r="CQ136" s="37"/>
      <c r="CR136" s="37"/>
      <c r="CS136" s="37"/>
      <c r="CT136" s="37"/>
      <c r="CU136" s="37"/>
      <c r="CV136" s="37"/>
      <c r="CW136" s="37"/>
      <c r="CX136" s="37"/>
      <c r="CY136" s="37"/>
      <c r="CZ136" s="37"/>
      <c r="DA136" s="37"/>
      <c r="DB136" s="37"/>
      <c r="DC136" s="37"/>
      <c r="DD136" s="37"/>
      <c r="DE136" s="37"/>
      <c r="DF136" s="37"/>
      <c r="DG136" s="37"/>
      <c r="DH136" s="37"/>
      <c r="DI136" s="37"/>
      <c r="DJ136" s="37"/>
      <c r="DK136" s="37"/>
      <c r="DL136" s="37"/>
      <c r="DM136" s="37"/>
      <c r="DN136" s="37"/>
      <c r="DO136" s="37"/>
      <c r="DP136" s="37"/>
      <c r="DQ136" s="37"/>
      <c r="DR136" s="37"/>
      <c r="DS136" s="37"/>
      <c r="DT136" s="37"/>
      <c r="DU136" s="37"/>
      <c r="DV136" s="37"/>
      <c r="DW136" s="37"/>
      <c r="DX136" s="37"/>
      <c r="DY136" s="37"/>
      <c r="DZ136" s="37"/>
      <c r="EA136" s="37"/>
      <c r="EB136" s="37"/>
      <c r="EC136" s="37"/>
      <c r="ED136" s="37"/>
      <c r="EE136" s="37"/>
      <c r="EF136" s="37"/>
      <c r="EG136" s="37"/>
      <c r="EH136" s="37"/>
      <c r="EI136" s="37"/>
      <c r="EJ136" s="37"/>
      <c r="EK136" s="37"/>
      <c r="EL136" s="37"/>
      <c r="EM136" s="37"/>
      <c r="EN136" s="37"/>
      <c r="EO136" s="37"/>
      <c r="EP136" s="37"/>
      <c r="EQ136" s="37"/>
      <c r="ER136" s="37"/>
      <c r="ES136" s="37"/>
      <c r="ET136" s="37"/>
      <c r="EU136" s="37"/>
      <c r="WZC136" s="37"/>
      <c r="WZD136" s="37"/>
      <c r="WZE136" s="37"/>
      <c r="WZF136" s="37"/>
      <c r="WZG136" s="37"/>
      <c r="WZH136" s="37"/>
      <c r="WZI136" s="37"/>
      <c r="WZJ136" s="37"/>
      <c r="WZK136" s="37"/>
      <c r="WZL136" s="37"/>
      <c r="WZM136" s="37"/>
      <c r="WZN136" s="37"/>
      <c r="WZO136" s="37"/>
      <c r="WZP136" s="37"/>
      <c r="WZQ136" s="37"/>
      <c r="WZR136" s="37"/>
      <c r="WZS136" s="37"/>
      <c r="WZT136" s="37"/>
      <c r="WZU136" s="37"/>
      <c r="WZV136" s="37"/>
      <c r="WZW136" s="37"/>
      <c r="WZX136" s="37"/>
      <c r="WZY136" s="37"/>
      <c r="WZZ136" s="37"/>
      <c r="XAA136" s="37"/>
      <c r="XAB136" s="37"/>
      <c r="XAC136" s="37"/>
      <c r="XAD136" s="37"/>
      <c r="XAE136" s="37"/>
      <c r="XAF136" s="37"/>
      <c r="XAG136" s="37"/>
      <c r="XAH136" s="37"/>
      <c r="XAI136" s="37"/>
      <c r="XAJ136" s="37"/>
      <c r="XAK136" s="37"/>
      <c r="XAL136" s="37"/>
      <c r="XAM136" s="37"/>
      <c r="XAN136" s="37"/>
      <c r="XAO136" s="37"/>
      <c r="XAP136" s="37"/>
      <c r="XAQ136" s="37"/>
      <c r="XAR136" s="37"/>
      <c r="XAS136" s="37"/>
      <c r="XAT136" s="37"/>
      <c r="XAU136" s="37"/>
      <c r="XAV136" s="37"/>
      <c r="XAW136" s="37"/>
      <c r="XAX136" s="37"/>
      <c r="XAY136" s="37"/>
      <c r="XAZ136" s="37"/>
      <c r="XBA136" s="37"/>
      <c r="XBB136" s="37"/>
      <c r="XBC136" s="37"/>
      <c r="XBD136" s="37"/>
      <c r="XBE136" s="37"/>
      <c r="XBF136" s="37"/>
      <c r="XBG136" s="37"/>
      <c r="XBH136" s="37"/>
      <c r="XBI136" s="37"/>
      <c r="XBJ136" s="37"/>
      <c r="XBK136" s="37"/>
      <c r="XBL136" s="37"/>
      <c r="XBM136" s="37"/>
      <c r="XBN136" s="37"/>
      <c r="XBO136" s="37"/>
      <c r="XBP136" s="37"/>
      <c r="XBQ136" s="37"/>
      <c r="XBR136" s="37"/>
      <c r="XBS136" s="37"/>
      <c r="XBT136" s="37"/>
      <c r="XBU136" s="37"/>
      <c r="XBV136" s="37"/>
      <c r="XBW136" s="37"/>
      <c r="XBX136" s="37"/>
      <c r="XBY136" s="37"/>
      <c r="XBZ136" s="37"/>
      <c r="XCA136" s="37"/>
      <c r="XCB136" s="37"/>
      <c r="XCC136" s="37"/>
      <c r="XCD136" s="37"/>
      <c r="XCE136" s="37"/>
      <c r="XCF136" s="37"/>
      <c r="XCG136" s="37"/>
      <c r="XCH136" s="37"/>
      <c r="XCI136" s="37"/>
      <c r="XCJ136" s="37"/>
      <c r="XCK136" s="37"/>
      <c r="XCL136" s="37"/>
      <c r="XCM136" s="37"/>
      <c r="XCN136" s="37"/>
      <c r="XCO136" s="37"/>
      <c r="XCP136" s="37"/>
      <c r="XCQ136" s="37"/>
      <c r="XCR136" s="37"/>
      <c r="XCS136" s="37"/>
      <c r="XCT136" s="37"/>
      <c r="XCU136" s="37"/>
      <c r="XCV136" s="37"/>
      <c r="XCW136" s="37"/>
      <c r="XCX136" s="37"/>
      <c r="XCY136" s="37"/>
      <c r="XCZ136" s="37"/>
      <c r="XDA136" s="37"/>
      <c r="XDB136" s="37"/>
      <c r="XDC136" s="37"/>
      <c r="XDD136" s="37"/>
      <c r="XDE136" s="37"/>
      <c r="XDF136" s="37"/>
      <c r="XDG136" s="37"/>
      <c r="XDH136" s="37"/>
      <c r="XDI136" s="37"/>
      <c r="XDJ136" s="37"/>
      <c r="XDK136" s="37"/>
      <c r="XDL136" s="37"/>
      <c r="XDM136" s="37"/>
      <c r="XDN136" s="37"/>
      <c r="XDO136" s="37"/>
      <c r="XDP136" s="37"/>
      <c r="XDQ136" s="37"/>
      <c r="XDR136" s="37"/>
      <c r="XDS136" s="37"/>
      <c r="XDT136" s="37"/>
      <c r="XDU136" s="37"/>
      <c r="XDV136" s="37"/>
      <c r="XDW136" s="37"/>
      <c r="XDX136" s="37"/>
      <c r="XDY136" s="37"/>
      <c r="XDZ136" s="37"/>
      <c r="XEA136" s="37"/>
      <c r="XEB136" s="37"/>
      <c r="XEC136" s="37"/>
      <c r="XED136" s="37"/>
      <c r="XEE136" s="37"/>
      <c r="XEF136" s="37"/>
      <c r="XEG136" s="37"/>
      <c r="XEH136" s="37"/>
      <c r="XEI136" s="37"/>
      <c r="XEJ136" s="37"/>
      <c r="XEK136" s="37"/>
      <c r="XEL136" s="37"/>
      <c r="XEM136" s="37"/>
      <c r="XEN136" s="37"/>
      <c r="XEO136" s="37"/>
      <c r="XEP136" s="37"/>
      <c r="XEQ136" s="37"/>
      <c r="XER136" s="37"/>
      <c r="XES136" s="37"/>
      <c r="XET136" s="37"/>
      <c r="XEU136" s="37"/>
      <c r="XEV136" s="37"/>
      <c r="XEW136" s="37"/>
      <c r="XEX136" s="37"/>
      <c r="XEY136" s="37"/>
      <c r="XEZ136" s="37"/>
      <c r="XFA136" s="37"/>
      <c r="XFB136" s="37"/>
      <c r="XFC136" s="37"/>
      <c r="XFD136" s="37"/>
    </row>
    <row r="137" spans="1:151 16227:16384" s="12" customFormat="1" ht="20.25" customHeight="1" x14ac:dyDescent="0.25">
      <c r="A137" s="95"/>
      <c r="B137" s="96"/>
      <c r="C137" s="77">
        <v>19</v>
      </c>
      <c r="D137" s="78"/>
      <c r="E137" s="56" t="s">
        <v>225</v>
      </c>
      <c r="F137" s="77">
        <f t="shared" si="14"/>
        <v>322.70472000000001</v>
      </c>
      <c r="G137" s="78"/>
      <c r="H137" s="56">
        <v>0</v>
      </c>
      <c r="I137" s="56">
        <f t="shared" si="12"/>
        <v>484.05708000000004</v>
      </c>
      <c r="J137" s="1"/>
      <c r="K137" s="1"/>
      <c r="L137" s="1"/>
      <c r="M137" s="1"/>
      <c r="N137" s="1"/>
      <c r="O137" s="1"/>
      <c r="P137" s="1"/>
      <c r="Q137" s="1"/>
      <c r="R137" s="1"/>
      <c r="S137" s="1"/>
      <c r="T137" s="1"/>
      <c r="U137" s="43" t="str">
        <f t="shared" ca="1" si="13"/>
        <v>719,..,2219</v>
      </c>
      <c r="V137" s="43">
        <f t="shared" ref="V137:W137" ca="1" si="16">V136+1</f>
        <v>719</v>
      </c>
      <c r="W137" s="43">
        <f t="shared" ca="1" si="16"/>
        <v>2219</v>
      </c>
      <c r="X137" s="1"/>
      <c r="Y137" s="1"/>
      <c r="Z137" s="1"/>
      <c r="AA137" s="1"/>
      <c r="AB137" s="37"/>
      <c r="AC137" s="37"/>
      <c r="AD137" s="37"/>
      <c r="AE137" s="37"/>
      <c r="AF137" s="37"/>
      <c r="AG137" s="37"/>
      <c r="AH137" s="37"/>
      <c r="AI137" s="37"/>
      <c r="AJ137" s="37"/>
      <c r="AK137" s="37"/>
      <c r="AL137" s="37"/>
      <c r="AM137" s="37"/>
      <c r="AN137" s="37"/>
      <c r="AO137" s="37"/>
      <c r="AP137" s="37"/>
      <c r="AQ137" s="37"/>
      <c r="AR137" s="37"/>
      <c r="AS137" s="37"/>
      <c r="AT137" s="37"/>
      <c r="AU137" s="37"/>
      <c r="AV137" s="37"/>
      <c r="AW137" s="37"/>
      <c r="AX137" s="37"/>
      <c r="AY137" s="37"/>
      <c r="AZ137" s="37"/>
      <c r="BA137" s="37"/>
      <c r="BB137" s="37"/>
      <c r="BC137" s="37"/>
      <c r="BD137" s="37"/>
      <c r="BE137" s="37"/>
      <c r="BF137" s="37"/>
      <c r="BG137" s="37"/>
      <c r="BH137" s="37"/>
      <c r="BI137" s="37"/>
      <c r="BJ137" s="37"/>
      <c r="BK137" s="37"/>
      <c r="BL137" s="37"/>
      <c r="BM137" s="37"/>
      <c r="BN137" s="37"/>
      <c r="BO137" s="37"/>
      <c r="BP137" s="37"/>
      <c r="BQ137" s="37"/>
      <c r="BR137" s="37"/>
      <c r="BS137" s="37"/>
      <c r="BT137" s="37"/>
      <c r="BU137" s="37"/>
      <c r="BV137" s="37"/>
      <c r="BW137" s="37"/>
      <c r="BX137" s="37"/>
      <c r="BY137" s="37"/>
      <c r="BZ137" s="37"/>
      <c r="CA137" s="37"/>
      <c r="CB137" s="37"/>
      <c r="CC137" s="37"/>
      <c r="CD137" s="37"/>
      <c r="CE137" s="37"/>
      <c r="CF137" s="37"/>
      <c r="CG137" s="37"/>
      <c r="CH137" s="37"/>
      <c r="CI137" s="37"/>
      <c r="CJ137" s="37"/>
      <c r="CK137" s="37"/>
      <c r="CL137" s="37"/>
      <c r="CM137" s="37"/>
      <c r="CN137" s="37"/>
      <c r="CO137" s="37"/>
      <c r="CP137" s="37"/>
      <c r="CQ137" s="37"/>
      <c r="CR137" s="37"/>
      <c r="CS137" s="37"/>
      <c r="CT137" s="37"/>
      <c r="CU137" s="37"/>
      <c r="CV137" s="37"/>
      <c r="CW137" s="37"/>
      <c r="CX137" s="37"/>
      <c r="CY137" s="37"/>
      <c r="CZ137" s="37"/>
      <c r="DA137" s="37"/>
      <c r="DB137" s="37"/>
      <c r="DC137" s="37"/>
      <c r="DD137" s="37"/>
      <c r="DE137" s="37"/>
      <c r="DF137" s="37"/>
      <c r="DG137" s="37"/>
      <c r="DH137" s="37"/>
      <c r="DI137" s="37"/>
      <c r="DJ137" s="37"/>
      <c r="DK137" s="37"/>
      <c r="DL137" s="37"/>
      <c r="DM137" s="37"/>
      <c r="DN137" s="37"/>
      <c r="DO137" s="37"/>
      <c r="DP137" s="37"/>
      <c r="DQ137" s="37"/>
      <c r="DR137" s="37"/>
      <c r="DS137" s="37"/>
      <c r="DT137" s="37"/>
      <c r="DU137" s="37"/>
      <c r="DV137" s="37"/>
      <c r="DW137" s="37"/>
      <c r="DX137" s="37"/>
      <c r="DY137" s="37"/>
      <c r="DZ137" s="37"/>
      <c r="EA137" s="37"/>
      <c r="EB137" s="37"/>
      <c r="EC137" s="37"/>
      <c r="ED137" s="37"/>
      <c r="EE137" s="37"/>
      <c r="EF137" s="37"/>
      <c r="EG137" s="37"/>
      <c r="EH137" s="37"/>
      <c r="EI137" s="37"/>
      <c r="EJ137" s="37"/>
      <c r="EK137" s="37"/>
      <c r="EL137" s="37"/>
      <c r="EM137" s="37"/>
      <c r="EN137" s="37"/>
      <c r="EO137" s="37"/>
      <c r="EP137" s="37"/>
      <c r="EQ137" s="37"/>
      <c r="ER137" s="37"/>
      <c r="ES137" s="37"/>
      <c r="ET137" s="37"/>
      <c r="EU137" s="37"/>
      <c r="WZC137" s="37"/>
      <c r="WZD137" s="37"/>
      <c r="WZE137" s="37"/>
      <c r="WZF137" s="37"/>
      <c r="WZG137" s="37"/>
      <c r="WZH137" s="37"/>
      <c r="WZI137" s="37"/>
      <c r="WZJ137" s="37"/>
      <c r="WZK137" s="37"/>
      <c r="WZL137" s="37"/>
      <c r="WZM137" s="37"/>
      <c r="WZN137" s="37"/>
      <c r="WZO137" s="37"/>
      <c r="WZP137" s="37"/>
      <c r="WZQ137" s="37"/>
      <c r="WZR137" s="37"/>
      <c r="WZS137" s="37"/>
      <c r="WZT137" s="37"/>
      <c r="WZU137" s="37"/>
      <c r="WZV137" s="37"/>
      <c r="WZW137" s="37"/>
      <c r="WZX137" s="37"/>
      <c r="WZY137" s="37"/>
      <c r="WZZ137" s="37"/>
      <c r="XAA137" s="37"/>
      <c r="XAB137" s="37"/>
      <c r="XAC137" s="37"/>
      <c r="XAD137" s="37"/>
      <c r="XAE137" s="37"/>
      <c r="XAF137" s="37"/>
      <c r="XAG137" s="37"/>
      <c r="XAH137" s="37"/>
      <c r="XAI137" s="37"/>
      <c r="XAJ137" s="37"/>
      <c r="XAK137" s="37"/>
      <c r="XAL137" s="37"/>
      <c r="XAM137" s="37"/>
      <c r="XAN137" s="37"/>
      <c r="XAO137" s="37"/>
      <c r="XAP137" s="37"/>
      <c r="XAQ137" s="37"/>
      <c r="XAR137" s="37"/>
      <c r="XAS137" s="37"/>
      <c r="XAT137" s="37"/>
      <c r="XAU137" s="37"/>
      <c r="XAV137" s="37"/>
      <c r="XAW137" s="37"/>
      <c r="XAX137" s="37"/>
      <c r="XAY137" s="37"/>
      <c r="XAZ137" s="37"/>
      <c r="XBA137" s="37"/>
      <c r="XBB137" s="37"/>
      <c r="XBC137" s="37"/>
      <c r="XBD137" s="37"/>
      <c r="XBE137" s="37"/>
      <c r="XBF137" s="37"/>
      <c r="XBG137" s="37"/>
      <c r="XBH137" s="37"/>
      <c r="XBI137" s="37"/>
      <c r="XBJ137" s="37"/>
      <c r="XBK137" s="37"/>
      <c r="XBL137" s="37"/>
      <c r="XBM137" s="37"/>
      <c r="XBN137" s="37"/>
      <c r="XBO137" s="37"/>
      <c r="XBP137" s="37"/>
      <c r="XBQ137" s="37"/>
      <c r="XBR137" s="37"/>
      <c r="XBS137" s="37"/>
      <c r="XBT137" s="37"/>
      <c r="XBU137" s="37"/>
      <c r="XBV137" s="37"/>
      <c r="XBW137" s="37"/>
      <c r="XBX137" s="37"/>
      <c r="XBY137" s="37"/>
      <c r="XBZ137" s="37"/>
      <c r="XCA137" s="37"/>
      <c r="XCB137" s="37"/>
      <c r="XCC137" s="37"/>
      <c r="XCD137" s="37"/>
      <c r="XCE137" s="37"/>
      <c r="XCF137" s="37"/>
      <c r="XCG137" s="37"/>
      <c r="XCH137" s="37"/>
      <c r="XCI137" s="37"/>
      <c r="XCJ137" s="37"/>
      <c r="XCK137" s="37"/>
      <c r="XCL137" s="37"/>
      <c r="XCM137" s="37"/>
      <c r="XCN137" s="37"/>
      <c r="XCO137" s="37"/>
      <c r="XCP137" s="37"/>
      <c r="XCQ137" s="37"/>
      <c r="XCR137" s="37"/>
      <c r="XCS137" s="37"/>
      <c r="XCT137" s="37"/>
      <c r="XCU137" s="37"/>
      <c r="XCV137" s="37"/>
      <c r="XCW137" s="37"/>
      <c r="XCX137" s="37"/>
      <c r="XCY137" s="37"/>
      <c r="XCZ137" s="37"/>
      <c r="XDA137" s="37"/>
      <c r="XDB137" s="37"/>
      <c r="XDC137" s="37"/>
      <c r="XDD137" s="37"/>
      <c r="XDE137" s="37"/>
      <c r="XDF137" s="37"/>
      <c r="XDG137" s="37"/>
      <c r="XDH137" s="37"/>
      <c r="XDI137" s="37"/>
      <c r="XDJ137" s="37"/>
      <c r="XDK137" s="37"/>
      <c r="XDL137" s="37"/>
      <c r="XDM137" s="37"/>
      <c r="XDN137" s="37"/>
      <c r="XDO137" s="37"/>
      <c r="XDP137" s="37"/>
      <c r="XDQ137" s="37"/>
      <c r="XDR137" s="37"/>
      <c r="XDS137" s="37"/>
      <c r="XDT137" s="37"/>
      <c r="XDU137" s="37"/>
      <c r="XDV137" s="37"/>
      <c r="XDW137" s="37"/>
      <c r="XDX137" s="37"/>
      <c r="XDY137" s="37"/>
      <c r="XDZ137" s="37"/>
      <c r="XEA137" s="37"/>
      <c r="XEB137" s="37"/>
      <c r="XEC137" s="37"/>
      <c r="XED137" s="37"/>
      <c r="XEE137" s="37"/>
      <c r="XEF137" s="37"/>
      <c r="XEG137" s="37"/>
      <c r="XEH137" s="37"/>
      <c r="XEI137" s="37"/>
      <c r="XEJ137" s="37"/>
      <c r="XEK137" s="37"/>
      <c r="XEL137" s="37"/>
      <c r="XEM137" s="37"/>
      <c r="XEN137" s="37"/>
      <c r="XEO137" s="37"/>
      <c r="XEP137" s="37"/>
      <c r="XEQ137" s="37"/>
      <c r="XER137" s="37"/>
      <c r="XES137" s="37"/>
      <c r="XET137" s="37"/>
      <c r="XEU137" s="37"/>
      <c r="XEV137" s="37"/>
      <c r="XEW137" s="37"/>
      <c r="XEX137" s="37"/>
      <c r="XEY137" s="37"/>
      <c r="XEZ137" s="37"/>
      <c r="XFA137" s="37"/>
      <c r="XFB137" s="37"/>
      <c r="XFC137" s="37"/>
      <c r="XFD137" s="37"/>
    </row>
    <row r="138" spans="1:151 16227:16384" s="12" customFormat="1" ht="20.25" customHeight="1" x14ac:dyDescent="0.25">
      <c r="A138" s="98" t="s">
        <v>229</v>
      </c>
      <c r="B138" s="99"/>
      <c r="C138" s="99"/>
      <c r="D138" s="99"/>
      <c r="E138" s="99"/>
      <c r="F138" s="99"/>
      <c r="G138" s="99"/>
      <c r="H138" s="99"/>
      <c r="I138" s="100"/>
      <c r="J138" s="37"/>
      <c r="K138" s="37"/>
      <c r="L138" s="37"/>
      <c r="M138" s="37"/>
      <c r="N138" s="37"/>
      <c r="O138" s="37"/>
      <c r="P138" s="37"/>
      <c r="Q138" s="37"/>
      <c r="R138" s="37"/>
      <c r="S138" s="37"/>
      <c r="T138" s="37"/>
      <c r="U138" s="37"/>
      <c r="V138" s="37"/>
      <c r="W138" s="37"/>
      <c r="X138" s="37"/>
      <c r="Y138" s="37"/>
      <c r="Z138" s="37"/>
      <c r="AA138" s="37"/>
      <c r="AB138" s="37"/>
      <c r="AC138" s="37"/>
      <c r="AD138" s="37"/>
      <c r="AE138" s="37"/>
      <c r="AF138" s="37"/>
      <c r="AG138" s="37"/>
      <c r="AH138" s="37"/>
      <c r="AI138" s="37"/>
      <c r="AJ138" s="37"/>
      <c r="AK138" s="37"/>
      <c r="AL138" s="37"/>
      <c r="AM138" s="37"/>
      <c r="AN138" s="37"/>
      <c r="AO138" s="37"/>
      <c r="AP138" s="37"/>
      <c r="AQ138" s="37"/>
      <c r="AR138" s="37"/>
      <c r="AS138" s="37"/>
      <c r="AT138" s="37"/>
      <c r="AU138" s="37"/>
      <c r="AV138" s="37"/>
      <c r="AW138" s="37"/>
      <c r="AX138" s="37"/>
      <c r="AY138" s="37"/>
      <c r="AZ138" s="37"/>
      <c r="BA138" s="37"/>
      <c r="BB138" s="37"/>
      <c r="BC138" s="37"/>
      <c r="BD138" s="37"/>
      <c r="BE138" s="37"/>
      <c r="BF138" s="37"/>
      <c r="BG138" s="37"/>
      <c r="BH138" s="37"/>
      <c r="BI138" s="37"/>
      <c r="BJ138" s="37"/>
      <c r="BK138" s="37"/>
      <c r="BL138" s="37"/>
      <c r="BM138" s="37"/>
      <c r="BN138" s="37"/>
      <c r="BO138" s="37"/>
      <c r="BP138" s="37"/>
      <c r="BQ138" s="37"/>
      <c r="BR138" s="37"/>
      <c r="BS138" s="37"/>
      <c r="BT138" s="37"/>
      <c r="BU138" s="37"/>
      <c r="BV138" s="37"/>
      <c r="BW138" s="37"/>
      <c r="BX138" s="37"/>
      <c r="BY138" s="37"/>
      <c r="BZ138" s="37"/>
      <c r="CA138" s="37"/>
      <c r="CB138" s="37"/>
      <c r="CC138" s="37"/>
      <c r="CD138" s="37"/>
      <c r="CE138" s="37"/>
      <c r="CF138" s="37"/>
      <c r="CG138" s="37"/>
      <c r="CH138" s="37"/>
      <c r="CI138" s="37"/>
      <c r="CJ138" s="37"/>
      <c r="CK138" s="37"/>
      <c r="CL138" s="37"/>
      <c r="CM138" s="37"/>
      <c r="CN138" s="37"/>
      <c r="CO138" s="37"/>
      <c r="CP138" s="37"/>
      <c r="CQ138" s="37"/>
      <c r="CR138" s="37"/>
      <c r="CS138" s="37"/>
      <c r="CT138" s="37"/>
      <c r="CU138" s="37"/>
      <c r="CV138" s="37"/>
      <c r="CW138" s="37"/>
      <c r="CX138" s="37"/>
      <c r="CY138" s="37"/>
      <c r="CZ138" s="37"/>
      <c r="DA138" s="37"/>
      <c r="DB138" s="37"/>
      <c r="DC138" s="37"/>
      <c r="DD138" s="37"/>
      <c r="DE138" s="37"/>
      <c r="DF138" s="37"/>
      <c r="DG138" s="37"/>
      <c r="DH138" s="37"/>
      <c r="DI138" s="37"/>
      <c r="DJ138" s="37"/>
      <c r="DK138" s="37"/>
      <c r="DL138" s="37"/>
      <c r="DM138" s="37"/>
      <c r="DN138" s="37"/>
      <c r="DO138" s="37"/>
      <c r="DP138" s="37"/>
      <c r="DQ138" s="37"/>
      <c r="DR138" s="37"/>
      <c r="DS138" s="37"/>
      <c r="DT138" s="37"/>
      <c r="DU138" s="37"/>
      <c r="DV138" s="37"/>
      <c r="DW138" s="37"/>
      <c r="DX138" s="37"/>
      <c r="DY138" s="37"/>
      <c r="DZ138" s="37"/>
      <c r="EA138" s="37"/>
      <c r="EB138" s="37"/>
      <c r="EC138" s="37"/>
      <c r="ED138" s="37"/>
      <c r="EE138" s="37"/>
      <c r="EF138" s="37"/>
      <c r="EG138" s="37"/>
      <c r="EH138" s="37"/>
      <c r="EI138" s="37"/>
      <c r="EJ138" s="37"/>
      <c r="EK138" s="37"/>
      <c r="EL138" s="37"/>
      <c r="EM138" s="37"/>
      <c r="EN138" s="37"/>
      <c r="EO138" s="37"/>
      <c r="EP138" s="37"/>
      <c r="EQ138" s="37"/>
      <c r="ER138" s="37"/>
      <c r="ES138" s="37"/>
      <c r="ET138" s="37"/>
      <c r="EU138" s="37"/>
      <c r="WZC138" s="37"/>
      <c r="WZD138" s="37"/>
      <c r="WZE138" s="37"/>
      <c r="WZF138" s="37"/>
      <c r="WZG138" s="37"/>
      <c r="WZH138" s="37"/>
      <c r="WZI138" s="37"/>
      <c r="WZJ138" s="37"/>
      <c r="WZK138" s="37"/>
      <c r="WZL138" s="37"/>
      <c r="WZM138" s="37"/>
      <c r="WZN138" s="37"/>
      <c r="WZO138" s="37"/>
      <c r="WZP138" s="37"/>
      <c r="WZQ138" s="37"/>
      <c r="WZR138" s="37"/>
      <c r="WZS138" s="37"/>
      <c r="WZT138" s="37"/>
      <c r="WZU138" s="37"/>
      <c r="WZV138" s="37"/>
      <c r="WZW138" s="37"/>
      <c r="WZX138" s="37"/>
      <c r="WZY138" s="37"/>
      <c r="WZZ138" s="37"/>
      <c r="XAA138" s="37"/>
      <c r="XAB138" s="37"/>
      <c r="XAC138" s="37"/>
      <c r="XAD138" s="37"/>
      <c r="XAE138" s="37"/>
      <c r="XAF138" s="37"/>
      <c r="XAG138" s="37"/>
      <c r="XAH138" s="37"/>
      <c r="XAI138" s="37"/>
      <c r="XAJ138" s="37"/>
      <c r="XAK138" s="37"/>
      <c r="XAL138" s="37"/>
      <c r="XAM138" s="37"/>
      <c r="XAN138" s="37"/>
      <c r="XAO138" s="37"/>
      <c r="XAP138" s="37"/>
      <c r="XAQ138" s="37"/>
      <c r="XAR138" s="37"/>
      <c r="XAS138" s="37"/>
      <c r="XAT138" s="37"/>
      <c r="XAU138" s="37"/>
      <c r="XAV138" s="37"/>
      <c r="XAW138" s="37"/>
      <c r="XAX138" s="37"/>
      <c r="XAY138" s="37"/>
      <c r="XAZ138" s="37"/>
      <c r="XBA138" s="37"/>
      <c r="XBB138" s="37"/>
      <c r="XBC138" s="37"/>
      <c r="XBD138" s="37"/>
      <c r="XBE138" s="37"/>
      <c r="XBF138" s="37"/>
      <c r="XBG138" s="37"/>
      <c r="XBH138" s="37"/>
      <c r="XBI138" s="37"/>
      <c r="XBJ138" s="37"/>
      <c r="XBK138" s="37"/>
      <c r="XBL138" s="37"/>
      <c r="XBM138" s="37"/>
      <c r="XBN138" s="37"/>
      <c r="XBO138" s="37"/>
      <c r="XBP138" s="37"/>
      <c r="XBQ138" s="37"/>
      <c r="XBR138" s="37"/>
      <c r="XBS138" s="37"/>
      <c r="XBT138" s="37"/>
      <c r="XBU138" s="37"/>
      <c r="XBV138" s="37"/>
      <c r="XBW138" s="37"/>
      <c r="XBX138" s="37"/>
      <c r="XBY138" s="37"/>
      <c r="XBZ138" s="37"/>
      <c r="XCA138" s="37"/>
      <c r="XCB138" s="37"/>
      <c r="XCC138" s="37"/>
      <c r="XCD138" s="37"/>
      <c r="XCE138" s="37"/>
      <c r="XCF138" s="37"/>
      <c r="XCG138" s="37"/>
      <c r="XCH138" s="37"/>
      <c r="XCI138" s="37"/>
      <c r="XCJ138" s="37"/>
      <c r="XCK138" s="37"/>
      <c r="XCL138" s="37"/>
      <c r="XCM138" s="37"/>
      <c r="XCN138" s="37"/>
      <c r="XCO138" s="37"/>
      <c r="XCP138" s="37"/>
      <c r="XCQ138" s="37"/>
      <c r="XCR138" s="37"/>
      <c r="XCS138" s="37"/>
      <c r="XCT138" s="37"/>
      <c r="XCU138" s="37"/>
      <c r="XCV138" s="37"/>
      <c r="XCW138" s="37"/>
      <c r="XCX138" s="37"/>
      <c r="XCY138" s="37"/>
      <c r="XCZ138" s="37"/>
      <c r="XDA138" s="37"/>
      <c r="XDB138" s="37"/>
      <c r="XDC138" s="37"/>
      <c r="XDD138" s="37"/>
      <c r="XDE138" s="37"/>
      <c r="XDF138" s="37"/>
      <c r="XDG138" s="37"/>
      <c r="XDH138" s="37"/>
      <c r="XDI138" s="37"/>
      <c r="XDJ138" s="37"/>
      <c r="XDK138" s="37"/>
      <c r="XDL138" s="37"/>
      <c r="XDM138" s="37"/>
      <c r="XDN138" s="37"/>
      <c r="XDO138" s="37"/>
      <c r="XDP138" s="37"/>
      <c r="XDQ138" s="37"/>
      <c r="XDR138" s="37"/>
      <c r="XDS138" s="37"/>
      <c r="XDT138" s="37"/>
      <c r="XDU138" s="37"/>
      <c r="XDV138" s="37"/>
      <c r="XDW138" s="37"/>
      <c r="XDX138" s="37"/>
      <c r="XDY138" s="37"/>
      <c r="XDZ138" s="37"/>
      <c r="XEA138" s="37"/>
      <c r="XEB138" s="37"/>
      <c r="XEC138" s="37"/>
      <c r="XED138" s="37"/>
      <c r="XEE138" s="37"/>
      <c r="XEF138" s="37"/>
      <c r="XEG138" s="37"/>
      <c r="XEH138" s="37"/>
      <c r="XEI138" s="37"/>
      <c r="XEJ138" s="37"/>
      <c r="XEK138" s="37"/>
      <c r="XEL138" s="37"/>
      <c r="XEM138" s="37"/>
      <c r="XEN138" s="37"/>
      <c r="XEO138" s="37"/>
      <c r="XEP138" s="37"/>
      <c r="XEQ138" s="37"/>
      <c r="XER138" s="37"/>
      <c r="XES138" s="37"/>
      <c r="XET138" s="37"/>
      <c r="XEU138" s="37"/>
      <c r="XEV138" s="37"/>
      <c r="XEW138" s="37"/>
      <c r="XEX138" s="37"/>
      <c r="XEY138" s="37"/>
      <c r="XEZ138" s="37"/>
      <c r="XFA138" s="37"/>
      <c r="XFB138" s="37"/>
      <c r="XFC138" s="37"/>
      <c r="XFD138" s="37"/>
    </row>
    <row r="139" spans="1:151 16227:16384" s="12" customFormat="1" ht="20.25" customHeight="1" x14ac:dyDescent="0.25">
      <c r="A139" s="91" t="str">
        <f>A138</f>
        <v>27th Floor(Part Refuge Area)</v>
      </c>
      <c r="B139" s="92"/>
      <c r="C139" s="77">
        <v>1</v>
      </c>
      <c r="D139" s="78"/>
      <c r="E139" s="56" t="s">
        <v>225</v>
      </c>
      <c r="F139" s="77">
        <f>(29.98)*10.764</f>
        <v>322.70472000000001</v>
      </c>
      <c r="G139" s="78"/>
      <c r="H139" s="56">
        <v>0</v>
      </c>
      <c r="I139" s="56">
        <f t="shared" ref="I139:I157" si="17">F139*(($I$87)+1)+H139</f>
        <v>484.05708000000004</v>
      </c>
      <c r="J139" s="37"/>
      <c r="K139" s="37"/>
      <c r="L139" s="37"/>
      <c r="M139" s="37"/>
      <c r="N139" s="37"/>
      <c r="O139" s="37"/>
      <c r="P139" s="37"/>
      <c r="Q139" s="37"/>
      <c r="R139" s="37"/>
      <c r="S139" s="37"/>
      <c r="T139" s="37"/>
      <c r="U139" s="43" t="str">
        <f t="shared" ref="U139:U157" ca="1" si="18">V139&amp;""&amp;",..,"&amp;""&amp;W139</f>
        <v>201,..,2701</v>
      </c>
      <c r="V139" s="43">
        <f ca="1">(SUMPRODUCT(MID(0&amp;(LEFT(A138,SUM(LEN(A138)-LEN(SUBSTITUTE(A138,{"0","1","2","3"},""))))), LARGE(INDEX(ISNUMBER(--MID((LEFT(A138,SUM(LEN(A138)-LEN(SUBSTITUTE(A138,{"0","1","2","3"},""))))), ROW(INDIRECT("1:"&amp;LEN((LEFT(A138,SUM(LEN(A138)-LEN(SUBSTITUTE(A138,{"0","1","2","3"},"")))))))), 1)) * ROW(INDIRECT("1:"&amp;LEN((LEFT(A138,SUM(LEN(A138)-LEN(SUBSTITUTE(A138,{"0","1","2","3"},"")))))))), 0), ROW(INDIRECT("1:"&amp;LEN((LEFT(A138,SUM(LEN(A138)-LEN(SUBSTITUTE(A138,{"0","1","2","3"},"")))))))))+1, 1) * 10^ROW(INDIRECT("1:"&amp;LEN((LEFT(A138,SUM(LEN(A138)-LEN(SUBSTITUTE(A138,{"0","1","2","3"},""))))))))/10))*100+1</f>
        <v>201</v>
      </c>
      <c r="W139" s="43">
        <f ca="1">(SUMPRODUCT(MID(0&amp;(--TRIM(RIGHT(SUBSTITUTE(LEFT(A138,_xlfn.AGGREGATE(16,6,FIND({0,1,2,3,4,5,6,7,8,9},A138,ROW(INDIRECT("1:"&amp;LEN(A138)))),1))," ",REPT(" ",LEN(A138))),LEN(A138)))), LARGE(INDEX(ISNUMBER(--MID((--TRIM(RIGHT(SUBSTITUTE(LEFT(A138,_xlfn.AGGREGATE(16,6,FIND({0,1,2,3,4,5,6,7,8,9},A138,ROW(INDIRECT("1:"&amp;LEN(A138)))),1))," ",REPT(" ",LEN(A138))),LEN(A138)))), ROW(INDIRECT("1:"&amp;LEN((--TRIM(RIGHT(SUBSTITUTE(LEFT(A138,_xlfn.AGGREGATE(16,6,FIND({0,1,2,3,4,5,6,7,8,9},A138,ROW(INDIRECT("1:"&amp;LEN(A138)))),1))," ",REPT(" ",LEN(A138))),LEN(A138))))))), 1)) * ROW(INDIRECT("1:"&amp;LEN((--TRIM(RIGHT(SUBSTITUTE(LEFT(A138,_xlfn.AGGREGATE(16,6,FIND({0,1,2,3,4,5,6,7,8,9},A138,ROW(INDIRECT("1:"&amp;LEN(A138)))),1))," ",REPT(" ",LEN(A138))),LEN(A138))))))), 0), ROW(INDIRECT("1:"&amp;LEN((--TRIM(RIGHT(SUBSTITUTE(LEFT(A138,_xlfn.AGGREGATE(16,6,FIND({0,1,2,3,4,5,6,7,8,9},A138,ROW(INDIRECT("1:"&amp;LEN(A138)))),1))," ",REPT(" ",LEN(A138))),LEN(A138))))))))+1, 1) * 10^ROW(INDIRECT("1:"&amp;LEN((--TRIM(RIGHT(SUBSTITUTE(LEFT(A138,_xlfn.AGGREGATE(16,6,FIND({0,1,2,3,4,5,6,7,8,9},A138,ROW(INDIRECT("1:"&amp;LEN(A138)))),1))," ",REPT(" ",LEN(A138))),LEN(A138)))))))/10))*100+1</f>
        <v>2701</v>
      </c>
      <c r="X139" s="37"/>
      <c r="Y139" s="37"/>
      <c r="Z139" s="37"/>
      <c r="AA139" s="37"/>
      <c r="AB139" s="37"/>
      <c r="AC139" s="37"/>
      <c r="AD139" s="37"/>
      <c r="AE139" s="37"/>
      <c r="AF139" s="37"/>
      <c r="AG139" s="37"/>
      <c r="AH139" s="37"/>
      <c r="AI139" s="37"/>
      <c r="AJ139" s="37"/>
      <c r="AK139" s="37"/>
      <c r="AL139" s="37"/>
      <c r="AM139" s="37"/>
      <c r="AN139" s="37"/>
      <c r="AO139" s="37"/>
      <c r="AP139" s="37"/>
      <c r="AQ139" s="37"/>
      <c r="AR139" s="37"/>
      <c r="AS139" s="37"/>
      <c r="AT139" s="37"/>
      <c r="AU139" s="37"/>
      <c r="AV139" s="37"/>
      <c r="AW139" s="37"/>
      <c r="AX139" s="37"/>
      <c r="AY139" s="37"/>
      <c r="AZ139" s="37"/>
      <c r="BA139" s="37"/>
      <c r="BB139" s="37"/>
      <c r="BC139" s="37"/>
      <c r="BD139" s="37"/>
      <c r="BE139" s="37"/>
      <c r="BF139" s="37"/>
      <c r="BG139" s="37"/>
      <c r="BH139" s="37"/>
      <c r="BI139" s="37"/>
      <c r="BJ139" s="37"/>
      <c r="BK139" s="37"/>
      <c r="BL139" s="37"/>
      <c r="BM139" s="37"/>
      <c r="BN139" s="37"/>
      <c r="BO139" s="37"/>
      <c r="BP139" s="37"/>
      <c r="BQ139" s="37"/>
      <c r="BR139" s="37"/>
      <c r="BS139" s="37"/>
      <c r="BT139" s="37"/>
      <c r="BU139" s="37"/>
      <c r="BV139" s="37"/>
      <c r="BW139" s="37"/>
      <c r="BX139" s="37"/>
      <c r="BY139" s="37"/>
      <c r="BZ139" s="37"/>
      <c r="CA139" s="37"/>
      <c r="CB139" s="37"/>
      <c r="CC139" s="37"/>
      <c r="CD139" s="37"/>
      <c r="CE139" s="37"/>
      <c r="CF139" s="37"/>
      <c r="CG139" s="37"/>
      <c r="CH139" s="37"/>
      <c r="CI139" s="37"/>
      <c r="CJ139" s="37"/>
      <c r="CK139" s="37"/>
      <c r="CL139" s="37"/>
      <c r="CM139" s="37"/>
      <c r="CN139" s="37"/>
      <c r="CO139" s="37"/>
      <c r="CP139" s="37"/>
      <c r="CQ139" s="37"/>
      <c r="CR139" s="37"/>
      <c r="CS139" s="37"/>
      <c r="CT139" s="37"/>
      <c r="CU139" s="37"/>
      <c r="CV139" s="37"/>
      <c r="CW139" s="37"/>
      <c r="CX139" s="37"/>
      <c r="CY139" s="37"/>
      <c r="CZ139" s="37"/>
      <c r="DA139" s="37"/>
      <c r="DB139" s="37"/>
      <c r="DC139" s="37"/>
      <c r="DD139" s="37"/>
      <c r="DE139" s="37"/>
      <c r="DF139" s="37"/>
      <c r="DG139" s="37"/>
      <c r="DH139" s="37"/>
      <c r="DI139" s="37"/>
      <c r="DJ139" s="37"/>
      <c r="DK139" s="37"/>
      <c r="DL139" s="37"/>
      <c r="DM139" s="37"/>
      <c r="DN139" s="37"/>
      <c r="DO139" s="37"/>
      <c r="DP139" s="37"/>
      <c r="DQ139" s="37"/>
      <c r="DR139" s="37"/>
      <c r="DS139" s="37"/>
      <c r="DT139" s="37"/>
      <c r="DU139" s="37"/>
      <c r="DV139" s="37"/>
      <c r="DW139" s="37"/>
      <c r="DX139" s="37"/>
      <c r="DY139" s="37"/>
      <c r="DZ139" s="37"/>
      <c r="EA139" s="37"/>
      <c r="EB139" s="37"/>
      <c r="EC139" s="37"/>
      <c r="ED139" s="37"/>
      <c r="EE139" s="37"/>
      <c r="EF139" s="37"/>
      <c r="EG139" s="37"/>
      <c r="EH139" s="37"/>
      <c r="EI139" s="37"/>
      <c r="EJ139" s="37"/>
      <c r="EK139" s="37"/>
      <c r="EL139" s="37"/>
      <c r="EM139" s="37"/>
      <c r="EN139" s="37"/>
      <c r="EO139" s="37"/>
      <c r="EP139" s="37"/>
      <c r="EQ139" s="37"/>
      <c r="ER139" s="37"/>
      <c r="ES139" s="37"/>
      <c r="ET139" s="37"/>
      <c r="EU139" s="37"/>
      <c r="WZC139" s="37"/>
      <c r="WZD139" s="37"/>
      <c r="WZE139" s="37"/>
      <c r="WZF139" s="37"/>
      <c r="WZG139" s="37"/>
      <c r="WZH139" s="37"/>
      <c r="WZI139" s="37"/>
      <c r="WZJ139" s="37"/>
      <c r="WZK139" s="37"/>
      <c r="WZL139" s="37"/>
      <c r="WZM139" s="37"/>
      <c r="WZN139" s="37"/>
      <c r="WZO139" s="37"/>
      <c r="WZP139" s="37"/>
      <c r="WZQ139" s="37"/>
      <c r="WZR139" s="37"/>
      <c r="WZS139" s="37"/>
      <c r="WZT139" s="37"/>
      <c r="WZU139" s="37"/>
      <c r="WZV139" s="37"/>
      <c r="WZW139" s="37"/>
      <c r="WZX139" s="37"/>
      <c r="WZY139" s="37"/>
      <c r="WZZ139" s="37"/>
      <c r="XAA139" s="37"/>
      <c r="XAB139" s="37"/>
      <c r="XAC139" s="37"/>
      <c r="XAD139" s="37"/>
      <c r="XAE139" s="37"/>
      <c r="XAF139" s="37"/>
      <c r="XAG139" s="37"/>
      <c r="XAH139" s="37"/>
      <c r="XAI139" s="37"/>
      <c r="XAJ139" s="37"/>
      <c r="XAK139" s="37"/>
      <c r="XAL139" s="37"/>
      <c r="XAM139" s="37"/>
      <c r="XAN139" s="37"/>
      <c r="XAO139" s="37"/>
      <c r="XAP139" s="37"/>
      <c r="XAQ139" s="37"/>
      <c r="XAR139" s="37"/>
      <c r="XAS139" s="37"/>
      <c r="XAT139" s="37"/>
      <c r="XAU139" s="37"/>
      <c r="XAV139" s="37"/>
      <c r="XAW139" s="37"/>
      <c r="XAX139" s="37"/>
      <c r="XAY139" s="37"/>
      <c r="XAZ139" s="37"/>
      <c r="XBA139" s="37"/>
      <c r="XBB139" s="37"/>
      <c r="XBC139" s="37"/>
      <c r="XBD139" s="37"/>
      <c r="XBE139" s="37"/>
      <c r="XBF139" s="37"/>
      <c r="XBG139" s="37"/>
      <c r="XBH139" s="37"/>
      <c r="XBI139" s="37"/>
      <c r="XBJ139" s="37"/>
      <c r="XBK139" s="37"/>
      <c r="XBL139" s="37"/>
      <c r="XBM139" s="37"/>
      <c r="XBN139" s="37"/>
      <c r="XBO139" s="37"/>
      <c r="XBP139" s="37"/>
      <c r="XBQ139" s="37"/>
      <c r="XBR139" s="37"/>
      <c r="XBS139" s="37"/>
      <c r="XBT139" s="37"/>
      <c r="XBU139" s="37"/>
      <c r="XBV139" s="37"/>
      <c r="XBW139" s="37"/>
      <c r="XBX139" s="37"/>
      <c r="XBY139" s="37"/>
      <c r="XBZ139" s="37"/>
      <c r="XCA139" s="37"/>
      <c r="XCB139" s="37"/>
      <c r="XCC139" s="37"/>
      <c r="XCD139" s="37"/>
      <c r="XCE139" s="37"/>
      <c r="XCF139" s="37"/>
      <c r="XCG139" s="37"/>
      <c r="XCH139" s="37"/>
      <c r="XCI139" s="37"/>
      <c r="XCJ139" s="37"/>
      <c r="XCK139" s="37"/>
      <c r="XCL139" s="37"/>
      <c r="XCM139" s="37"/>
      <c r="XCN139" s="37"/>
      <c r="XCO139" s="37"/>
      <c r="XCP139" s="37"/>
      <c r="XCQ139" s="37"/>
      <c r="XCR139" s="37"/>
      <c r="XCS139" s="37"/>
      <c r="XCT139" s="37"/>
      <c r="XCU139" s="37"/>
      <c r="XCV139" s="37"/>
      <c r="XCW139" s="37"/>
      <c r="XCX139" s="37"/>
      <c r="XCY139" s="37"/>
      <c r="XCZ139" s="37"/>
      <c r="XDA139" s="37"/>
      <c r="XDB139" s="37"/>
      <c r="XDC139" s="37"/>
      <c r="XDD139" s="37"/>
      <c r="XDE139" s="37"/>
      <c r="XDF139" s="37"/>
      <c r="XDG139" s="37"/>
      <c r="XDH139" s="37"/>
      <c r="XDI139" s="37"/>
      <c r="XDJ139" s="37"/>
      <c r="XDK139" s="37"/>
      <c r="XDL139" s="37"/>
      <c r="XDM139" s="37"/>
      <c r="XDN139" s="37"/>
      <c r="XDO139" s="37"/>
      <c r="XDP139" s="37"/>
      <c r="XDQ139" s="37"/>
      <c r="XDR139" s="37"/>
      <c r="XDS139" s="37"/>
      <c r="XDT139" s="37"/>
      <c r="XDU139" s="37"/>
      <c r="XDV139" s="37"/>
      <c r="XDW139" s="37"/>
      <c r="XDX139" s="37"/>
      <c r="XDY139" s="37"/>
      <c r="XDZ139" s="37"/>
      <c r="XEA139" s="37"/>
      <c r="XEB139" s="37"/>
      <c r="XEC139" s="37"/>
      <c r="XED139" s="37"/>
      <c r="XEE139" s="37"/>
      <c r="XEF139" s="37"/>
      <c r="XEG139" s="37"/>
      <c r="XEH139" s="37"/>
      <c r="XEI139" s="37"/>
      <c r="XEJ139" s="37"/>
      <c r="XEK139" s="37"/>
      <c r="XEL139" s="37"/>
      <c r="XEM139" s="37"/>
      <c r="XEN139" s="37"/>
      <c r="XEO139" s="37"/>
      <c r="XEP139" s="37"/>
      <c r="XEQ139" s="37"/>
      <c r="XER139" s="37"/>
      <c r="XES139" s="37"/>
      <c r="XET139" s="37"/>
      <c r="XEU139" s="37"/>
      <c r="XEV139" s="37"/>
      <c r="XEW139" s="37"/>
      <c r="XEX139" s="37"/>
      <c r="XEY139" s="37"/>
      <c r="XEZ139" s="37"/>
      <c r="XFA139" s="37"/>
      <c r="XFB139" s="37"/>
      <c r="XFC139" s="37"/>
      <c r="XFD139" s="37"/>
    </row>
    <row r="140" spans="1:151 16227:16384" s="12" customFormat="1" ht="20.25" customHeight="1" x14ac:dyDescent="0.25">
      <c r="A140" s="93"/>
      <c r="B140" s="94"/>
      <c r="C140" s="77">
        <v>2</v>
      </c>
      <c r="D140" s="78"/>
      <c r="E140" s="56" t="s">
        <v>225</v>
      </c>
      <c r="F140" s="77">
        <f t="shared" ref="F140:F157" si="19">(29.98)*10.764</f>
        <v>322.70472000000001</v>
      </c>
      <c r="G140" s="78"/>
      <c r="H140" s="56">
        <v>0</v>
      </c>
      <c r="I140" s="56">
        <f t="shared" si="17"/>
        <v>484.05708000000004</v>
      </c>
      <c r="J140" s="37"/>
      <c r="K140" s="37"/>
      <c r="L140" s="37"/>
      <c r="M140" s="37"/>
      <c r="N140" s="37"/>
      <c r="O140" s="37"/>
      <c r="P140" s="37"/>
      <c r="Q140" s="37"/>
      <c r="R140" s="37"/>
      <c r="S140" s="37"/>
      <c r="T140" s="37"/>
      <c r="U140" s="43" t="str">
        <f t="shared" ca="1" si="18"/>
        <v>202,..,2702</v>
      </c>
      <c r="V140" s="43">
        <f ca="1">V139+1</f>
        <v>202</v>
      </c>
      <c r="W140" s="43">
        <f ca="1">W139+1</f>
        <v>2702</v>
      </c>
      <c r="X140" s="37"/>
      <c r="Y140" s="37"/>
      <c r="Z140" s="37"/>
      <c r="AA140" s="37"/>
      <c r="AB140" s="37"/>
      <c r="AC140" s="37"/>
      <c r="AD140" s="37"/>
      <c r="AE140" s="37"/>
      <c r="AF140" s="37"/>
      <c r="AG140" s="37"/>
      <c r="AH140" s="37"/>
      <c r="AI140" s="37"/>
      <c r="AJ140" s="37"/>
      <c r="AK140" s="37"/>
      <c r="AL140" s="37"/>
      <c r="AM140" s="37"/>
      <c r="AN140" s="37"/>
      <c r="AO140" s="37"/>
      <c r="AP140" s="37"/>
      <c r="AQ140" s="37"/>
      <c r="AR140" s="37"/>
      <c r="AS140" s="37"/>
      <c r="AT140" s="37"/>
      <c r="AU140" s="37"/>
      <c r="AV140" s="37"/>
      <c r="AW140" s="37"/>
      <c r="AX140" s="37"/>
      <c r="AY140" s="37"/>
      <c r="AZ140" s="37"/>
      <c r="BA140" s="37"/>
      <c r="BB140" s="37"/>
      <c r="BC140" s="37"/>
      <c r="BD140" s="37"/>
      <c r="BE140" s="37"/>
      <c r="BF140" s="37"/>
      <c r="BG140" s="37"/>
      <c r="BH140" s="37"/>
      <c r="BI140" s="37"/>
      <c r="BJ140" s="37"/>
      <c r="BK140" s="37"/>
      <c r="BL140" s="37"/>
      <c r="BM140" s="37"/>
      <c r="BN140" s="37"/>
      <c r="BO140" s="37"/>
      <c r="BP140" s="37"/>
      <c r="BQ140" s="37"/>
      <c r="BR140" s="37"/>
      <c r="BS140" s="37"/>
      <c r="BT140" s="37"/>
      <c r="BU140" s="37"/>
      <c r="BV140" s="37"/>
      <c r="BW140" s="37"/>
      <c r="BX140" s="37"/>
      <c r="BY140" s="37"/>
      <c r="BZ140" s="37"/>
      <c r="CA140" s="37"/>
      <c r="CB140" s="37"/>
      <c r="CC140" s="37"/>
      <c r="CD140" s="37"/>
      <c r="CE140" s="37"/>
      <c r="CF140" s="37"/>
      <c r="CG140" s="37"/>
      <c r="CH140" s="37"/>
      <c r="CI140" s="37"/>
      <c r="CJ140" s="37"/>
      <c r="CK140" s="37"/>
      <c r="CL140" s="37"/>
      <c r="CM140" s="37"/>
      <c r="CN140" s="37"/>
      <c r="CO140" s="37"/>
      <c r="CP140" s="37"/>
      <c r="CQ140" s="37"/>
      <c r="CR140" s="37"/>
      <c r="CS140" s="37"/>
      <c r="CT140" s="37"/>
      <c r="CU140" s="37"/>
      <c r="CV140" s="37"/>
      <c r="CW140" s="37"/>
      <c r="CX140" s="37"/>
      <c r="CY140" s="37"/>
      <c r="CZ140" s="37"/>
      <c r="DA140" s="37"/>
      <c r="DB140" s="37"/>
      <c r="DC140" s="37"/>
      <c r="DD140" s="37"/>
      <c r="DE140" s="37"/>
      <c r="DF140" s="37"/>
      <c r="DG140" s="37"/>
      <c r="DH140" s="37"/>
      <c r="DI140" s="37"/>
      <c r="DJ140" s="37"/>
      <c r="DK140" s="37"/>
      <c r="DL140" s="37"/>
      <c r="DM140" s="37"/>
      <c r="DN140" s="37"/>
      <c r="DO140" s="37"/>
      <c r="DP140" s="37"/>
      <c r="DQ140" s="37"/>
      <c r="DR140" s="37"/>
      <c r="DS140" s="37"/>
      <c r="DT140" s="37"/>
      <c r="DU140" s="37"/>
      <c r="DV140" s="37"/>
      <c r="DW140" s="37"/>
      <c r="DX140" s="37"/>
      <c r="DY140" s="37"/>
      <c r="DZ140" s="37"/>
      <c r="EA140" s="37"/>
      <c r="EB140" s="37"/>
      <c r="EC140" s="37"/>
      <c r="ED140" s="37"/>
      <c r="EE140" s="37"/>
      <c r="EF140" s="37"/>
      <c r="EG140" s="37"/>
      <c r="EH140" s="37"/>
      <c r="EI140" s="37"/>
      <c r="EJ140" s="37"/>
      <c r="EK140" s="37"/>
      <c r="EL140" s="37"/>
      <c r="EM140" s="37"/>
      <c r="EN140" s="37"/>
      <c r="EO140" s="37"/>
      <c r="EP140" s="37"/>
      <c r="EQ140" s="37"/>
      <c r="ER140" s="37"/>
      <c r="ES140" s="37"/>
      <c r="ET140" s="37"/>
      <c r="EU140" s="37"/>
      <c r="WZC140" s="37"/>
      <c r="WZD140" s="37"/>
      <c r="WZE140" s="37"/>
      <c r="WZF140" s="37"/>
      <c r="WZG140" s="37"/>
      <c r="WZH140" s="37"/>
      <c r="WZI140" s="37"/>
      <c r="WZJ140" s="37"/>
      <c r="WZK140" s="37"/>
      <c r="WZL140" s="37"/>
      <c r="WZM140" s="37"/>
      <c r="WZN140" s="37"/>
      <c r="WZO140" s="37"/>
      <c r="WZP140" s="37"/>
      <c r="WZQ140" s="37"/>
      <c r="WZR140" s="37"/>
      <c r="WZS140" s="37"/>
      <c r="WZT140" s="37"/>
      <c r="WZU140" s="37"/>
      <c r="WZV140" s="37"/>
      <c r="WZW140" s="37"/>
      <c r="WZX140" s="37"/>
      <c r="WZY140" s="37"/>
      <c r="WZZ140" s="37"/>
      <c r="XAA140" s="37"/>
      <c r="XAB140" s="37"/>
      <c r="XAC140" s="37"/>
      <c r="XAD140" s="37"/>
      <c r="XAE140" s="37"/>
      <c r="XAF140" s="37"/>
      <c r="XAG140" s="37"/>
      <c r="XAH140" s="37"/>
      <c r="XAI140" s="37"/>
      <c r="XAJ140" s="37"/>
      <c r="XAK140" s="37"/>
      <c r="XAL140" s="37"/>
      <c r="XAM140" s="37"/>
      <c r="XAN140" s="37"/>
      <c r="XAO140" s="37"/>
      <c r="XAP140" s="37"/>
      <c r="XAQ140" s="37"/>
      <c r="XAR140" s="37"/>
      <c r="XAS140" s="37"/>
      <c r="XAT140" s="37"/>
      <c r="XAU140" s="37"/>
      <c r="XAV140" s="37"/>
      <c r="XAW140" s="37"/>
      <c r="XAX140" s="37"/>
      <c r="XAY140" s="37"/>
      <c r="XAZ140" s="37"/>
      <c r="XBA140" s="37"/>
      <c r="XBB140" s="37"/>
      <c r="XBC140" s="37"/>
      <c r="XBD140" s="37"/>
      <c r="XBE140" s="37"/>
      <c r="XBF140" s="37"/>
      <c r="XBG140" s="37"/>
      <c r="XBH140" s="37"/>
      <c r="XBI140" s="37"/>
      <c r="XBJ140" s="37"/>
      <c r="XBK140" s="37"/>
      <c r="XBL140" s="37"/>
      <c r="XBM140" s="37"/>
      <c r="XBN140" s="37"/>
      <c r="XBO140" s="37"/>
      <c r="XBP140" s="37"/>
      <c r="XBQ140" s="37"/>
      <c r="XBR140" s="37"/>
      <c r="XBS140" s="37"/>
      <c r="XBT140" s="37"/>
      <c r="XBU140" s="37"/>
      <c r="XBV140" s="37"/>
      <c r="XBW140" s="37"/>
      <c r="XBX140" s="37"/>
      <c r="XBY140" s="37"/>
      <c r="XBZ140" s="37"/>
      <c r="XCA140" s="37"/>
      <c r="XCB140" s="37"/>
      <c r="XCC140" s="37"/>
      <c r="XCD140" s="37"/>
      <c r="XCE140" s="37"/>
      <c r="XCF140" s="37"/>
      <c r="XCG140" s="37"/>
      <c r="XCH140" s="37"/>
      <c r="XCI140" s="37"/>
      <c r="XCJ140" s="37"/>
      <c r="XCK140" s="37"/>
      <c r="XCL140" s="37"/>
      <c r="XCM140" s="37"/>
      <c r="XCN140" s="37"/>
      <c r="XCO140" s="37"/>
      <c r="XCP140" s="37"/>
      <c r="XCQ140" s="37"/>
      <c r="XCR140" s="37"/>
      <c r="XCS140" s="37"/>
      <c r="XCT140" s="37"/>
      <c r="XCU140" s="37"/>
      <c r="XCV140" s="37"/>
      <c r="XCW140" s="37"/>
      <c r="XCX140" s="37"/>
      <c r="XCY140" s="37"/>
      <c r="XCZ140" s="37"/>
      <c r="XDA140" s="37"/>
      <c r="XDB140" s="37"/>
      <c r="XDC140" s="37"/>
      <c r="XDD140" s="37"/>
      <c r="XDE140" s="37"/>
      <c r="XDF140" s="37"/>
      <c r="XDG140" s="37"/>
      <c r="XDH140" s="37"/>
      <c r="XDI140" s="37"/>
      <c r="XDJ140" s="37"/>
      <c r="XDK140" s="37"/>
      <c r="XDL140" s="37"/>
      <c r="XDM140" s="37"/>
      <c r="XDN140" s="37"/>
      <c r="XDO140" s="37"/>
      <c r="XDP140" s="37"/>
      <c r="XDQ140" s="37"/>
      <c r="XDR140" s="37"/>
      <c r="XDS140" s="37"/>
      <c r="XDT140" s="37"/>
      <c r="XDU140" s="37"/>
      <c r="XDV140" s="37"/>
      <c r="XDW140" s="37"/>
      <c r="XDX140" s="37"/>
      <c r="XDY140" s="37"/>
      <c r="XDZ140" s="37"/>
      <c r="XEA140" s="37"/>
      <c r="XEB140" s="37"/>
      <c r="XEC140" s="37"/>
      <c r="XED140" s="37"/>
      <c r="XEE140" s="37"/>
      <c r="XEF140" s="37"/>
      <c r="XEG140" s="37"/>
      <c r="XEH140" s="37"/>
      <c r="XEI140" s="37"/>
      <c r="XEJ140" s="37"/>
      <c r="XEK140" s="37"/>
      <c r="XEL140" s="37"/>
      <c r="XEM140" s="37"/>
      <c r="XEN140" s="37"/>
      <c r="XEO140" s="37"/>
      <c r="XEP140" s="37"/>
      <c r="XEQ140" s="37"/>
      <c r="XER140" s="37"/>
      <c r="XES140" s="37"/>
      <c r="XET140" s="37"/>
      <c r="XEU140" s="37"/>
      <c r="XEV140" s="37"/>
      <c r="XEW140" s="37"/>
      <c r="XEX140" s="37"/>
      <c r="XEY140" s="37"/>
      <c r="XEZ140" s="37"/>
      <c r="XFA140" s="37"/>
      <c r="XFB140" s="37"/>
      <c r="XFC140" s="37"/>
      <c r="XFD140" s="37"/>
    </row>
    <row r="141" spans="1:151 16227:16384" s="12" customFormat="1" ht="20.25" customHeight="1" x14ac:dyDescent="0.25">
      <c r="A141" s="93"/>
      <c r="B141" s="94"/>
      <c r="C141" s="77">
        <v>3</v>
      </c>
      <c r="D141" s="78"/>
      <c r="E141" s="56" t="s">
        <v>225</v>
      </c>
      <c r="F141" s="77">
        <f t="shared" si="19"/>
        <v>322.70472000000001</v>
      </c>
      <c r="G141" s="78"/>
      <c r="H141" s="56">
        <v>0</v>
      </c>
      <c r="I141" s="56">
        <f t="shared" si="17"/>
        <v>484.05708000000004</v>
      </c>
      <c r="J141" s="37"/>
      <c r="K141" s="37"/>
      <c r="L141" s="37"/>
      <c r="M141" s="37"/>
      <c r="N141" s="37"/>
      <c r="O141" s="37"/>
      <c r="P141" s="37"/>
      <c r="Q141" s="37"/>
      <c r="R141" s="37"/>
      <c r="S141" s="37"/>
      <c r="T141" s="37"/>
      <c r="U141" s="43" t="str">
        <f t="shared" ca="1" si="18"/>
        <v>203,..,2703</v>
      </c>
      <c r="V141" s="43">
        <f t="shared" ref="V141:W141" ca="1" si="20">V140+1</f>
        <v>203</v>
      </c>
      <c r="W141" s="43">
        <f t="shared" ca="1" si="20"/>
        <v>2703</v>
      </c>
      <c r="X141" s="37"/>
      <c r="Y141" s="37"/>
      <c r="Z141" s="37"/>
      <c r="AA141" s="37"/>
      <c r="AB141" s="37"/>
      <c r="AC141" s="37"/>
      <c r="AD141" s="37"/>
      <c r="AE141" s="37"/>
      <c r="AF141" s="37"/>
      <c r="AG141" s="37"/>
      <c r="AH141" s="37"/>
      <c r="AI141" s="37"/>
      <c r="AJ141" s="37"/>
      <c r="AK141" s="37"/>
      <c r="AL141" s="37"/>
      <c r="AM141" s="37"/>
      <c r="AN141" s="37"/>
      <c r="AO141" s="37"/>
      <c r="AP141" s="37"/>
      <c r="AQ141" s="37"/>
      <c r="AR141" s="37"/>
      <c r="AS141" s="37"/>
      <c r="AT141" s="37"/>
      <c r="AU141" s="37"/>
      <c r="AV141" s="37"/>
      <c r="AW141" s="37"/>
      <c r="AX141" s="37"/>
      <c r="AY141" s="37"/>
      <c r="AZ141" s="37"/>
      <c r="BA141" s="37"/>
      <c r="BB141" s="37"/>
      <c r="BC141" s="37"/>
      <c r="BD141" s="37"/>
      <c r="BE141" s="37"/>
      <c r="BF141" s="37"/>
      <c r="BG141" s="37"/>
      <c r="BH141" s="37"/>
      <c r="BI141" s="37"/>
      <c r="BJ141" s="37"/>
      <c r="BK141" s="37"/>
      <c r="BL141" s="37"/>
      <c r="BM141" s="37"/>
      <c r="BN141" s="37"/>
      <c r="BO141" s="37"/>
      <c r="BP141" s="37"/>
      <c r="BQ141" s="37"/>
      <c r="BR141" s="37"/>
      <c r="BS141" s="37"/>
      <c r="BT141" s="37"/>
      <c r="BU141" s="37"/>
      <c r="BV141" s="37"/>
      <c r="BW141" s="37"/>
      <c r="BX141" s="37"/>
      <c r="BY141" s="37"/>
      <c r="BZ141" s="37"/>
      <c r="CA141" s="37"/>
      <c r="CB141" s="37"/>
      <c r="CC141" s="37"/>
      <c r="CD141" s="37"/>
      <c r="CE141" s="37"/>
      <c r="CF141" s="37"/>
      <c r="CG141" s="37"/>
      <c r="CH141" s="37"/>
      <c r="CI141" s="37"/>
      <c r="CJ141" s="37"/>
      <c r="CK141" s="37"/>
      <c r="CL141" s="37"/>
      <c r="CM141" s="37"/>
      <c r="CN141" s="37"/>
      <c r="CO141" s="37"/>
      <c r="CP141" s="37"/>
      <c r="CQ141" s="37"/>
      <c r="CR141" s="37"/>
      <c r="CS141" s="37"/>
      <c r="CT141" s="37"/>
      <c r="CU141" s="37"/>
      <c r="CV141" s="37"/>
      <c r="CW141" s="37"/>
      <c r="CX141" s="37"/>
      <c r="CY141" s="37"/>
      <c r="CZ141" s="37"/>
      <c r="DA141" s="37"/>
      <c r="DB141" s="37"/>
      <c r="DC141" s="37"/>
      <c r="DD141" s="37"/>
      <c r="DE141" s="37"/>
      <c r="DF141" s="37"/>
      <c r="DG141" s="37"/>
      <c r="DH141" s="37"/>
      <c r="DI141" s="37"/>
      <c r="DJ141" s="37"/>
      <c r="DK141" s="37"/>
      <c r="DL141" s="37"/>
      <c r="DM141" s="37"/>
      <c r="DN141" s="37"/>
      <c r="DO141" s="37"/>
      <c r="DP141" s="37"/>
      <c r="DQ141" s="37"/>
      <c r="DR141" s="37"/>
      <c r="DS141" s="37"/>
      <c r="DT141" s="37"/>
      <c r="DU141" s="37"/>
      <c r="DV141" s="37"/>
      <c r="DW141" s="37"/>
      <c r="DX141" s="37"/>
      <c r="DY141" s="37"/>
      <c r="DZ141" s="37"/>
      <c r="EA141" s="37"/>
      <c r="EB141" s="37"/>
      <c r="EC141" s="37"/>
      <c r="ED141" s="37"/>
      <c r="EE141" s="37"/>
      <c r="EF141" s="37"/>
      <c r="EG141" s="37"/>
      <c r="EH141" s="37"/>
      <c r="EI141" s="37"/>
      <c r="EJ141" s="37"/>
      <c r="EK141" s="37"/>
      <c r="EL141" s="37"/>
      <c r="EM141" s="37"/>
      <c r="EN141" s="37"/>
      <c r="EO141" s="37"/>
      <c r="EP141" s="37"/>
      <c r="EQ141" s="37"/>
      <c r="ER141" s="37"/>
      <c r="ES141" s="37"/>
      <c r="ET141" s="37"/>
      <c r="EU141" s="37"/>
      <c r="WZC141" s="37"/>
      <c r="WZD141" s="37"/>
      <c r="WZE141" s="37"/>
      <c r="WZF141" s="37"/>
      <c r="WZG141" s="37"/>
      <c r="WZH141" s="37"/>
      <c r="WZI141" s="37"/>
      <c r="WZJ141" s="37"/>
      <c r="WZK141" s="37"/>
      <c r="WZL141" s="37"/>
      <c r="WZM141" s="37"/>
      <c r="WZN141" s="37"/>
      <c r="WZO141" s="37"/>
      <c r="WZP141" s="37"/>
      <c r="WZQ141" s="37"/>
      <c r="WZR141" s="37"/>
      <c r="WZS141" s="37"/>
      <c r="WZT141" s="37"/>
      <c r="WZU141" s="37"/>
      <c r="WZV141" s="37"/>
      <c r="WZW141" s="37"/>
      <c r="WZX141" s="37"/>
      <c r="WZY141" s="37"/>
      <c r="WZZ141" s="37"/>
      <c r="XAA141" s="37"/>
      <c r="XAB141" s="37"/>
      <c r="XAC141" s="37"/>
      <c r="XAD141" s="37"/>
      <c r="XAE141" s="37"/>
      <c r="XAF141" s="37"/>
      <c r="XAG141" s="37"/>
      <c r="XAH141" s="37"/>
      <c r="XAI141" s="37"/>
      <c r="XAJ141" s="37"/>
      <c r="XAK141" s="37"/>
      <c r="XAL141" s="37"/>
      <c r="XAM141" s="37"/>
      <c r="XAN141" s="37"/>
      <c r="XAO141" s="37"/>
      <c r="XAP141" s="37"/>
      <c r="XAQ141" s="37"/>
      <c r="XAR141" s="37"/>
      <c r="XAS141" s="37"/>
      <c r="XAT141" s="37"/>
      <c r="XAU141" s="37"/>
      <c r="XAV141" s="37"/>
      <c r="XAW141" s="37"/>
      <c r="XAX141" s="37"/>
      <c r="XAY141" s="37"/>
      <c r="XAZ141" s="37"/>
      <c r="XBA141" s="37"/>
      <c r="XBB141" s="37"/>
      <c r="XBC141" s="37"/>
      <c r="XBD141" s="37"/>
      <c r="XBE141" s="37"/>
      <c r="XBF141" s="37"/>
      <c r="XBG141" s="37"/>
      <c r="XBH141" s="37"/>
      <c r="XBI141" s="37"/>
      <c r="XBJ141" s="37"/>
      <c r="XBK141" s="37"/>
      <c r="XBL141" s="37"/>
      <c r="XBM141" s="37"/>
      <c r="XBN141" s="37"/>
      <c r="XBO141" s="37"/>
      <c r="XBP141" s="37"/>
      <c r="XBQ141" s="37"/>
      <c r="XBR141" s="37"/>
      <c r="XBS141" s="37"/>
      <c r="XBT141" s="37"/>
      <c r="XBU141" s="37"/>
      <c r="XBV141" s="37"/>
      <c r="XBW141" s="37"/>
      <c r="XBX141" s="37"/>
      <c r="XBY141" s="37"/>
      <c r="XBZ141" s="37"/>
      <c r="XCA141" s="37"/>
      <c r="XCB141" s="37"/>
      <c r="XCC141" s="37"/>
      <c r="XCD141" s="37"/>
      <c r="XCE141" s="37"/>
      <c r="XCF141" s="37"/>
      <c r="XCG141" s="37"/>
      <c r="XCH141" s="37"/>
      <c r="XCI141" s="37"/>
      <c r="XCJ141" s="37"/>
      <c r="XCK141" s="37"/>
      <c r="XCL141" s="37"/>
      <c r="XCM141" s="37"/>
      <c r="XCN141" s="37"/>
      <c r="XCO141" s="37"/>
      <c r="XCP141" s="37"/>
      <c r="XCQ141" s="37"/>
      <c r="XCR141" s="37"/>
      <c r="XCS141" s="37"/>
      <c r="XCT141" s="37"/>
      <c r="XCU141" s="37"/>
      <c r="XCV141" s="37"/>
      <c r="XCW141" s="37"/>
      <c r="XCX141" s="37"/>
      <c r="XCY141" s="37"/>
      <c r="XCZ141" s="37"/>
      <c r="XDA141" s="37"/>
      <c r="XDB141" s="37"/>
      <c r="XDC141" s="37"/>
      <c r="XDD141" s="37"/>
      <c r="XDE141" s="37"/>
      <c r="XDF141" s="37"/>
      <c r="XDG141" s="37"/>
      <c r="XDH141" s="37"/>
      <c r="XDI141" s="37"/>
      <c r="XDJ141" s="37"/>
      <c r="XDK141" s="37"/>
      <c r="XDL141" s="37"/>
      <c r="XDM141" s="37"/>
      <c r="XDN141" s="37"/>
      <c r="XDO141" s="37"/>
      <c r="XDP141" s="37"/>
      <c r="XDQ141" s="37"/>
      <c r="XDR141" s="37"/>
      <c r="XDS141" s="37"/>
      <c r="XDT141" s="37"/>
      <c r="XDU141" s="37"/>
      <c r="XDV141" s="37"/>
      <c r="XDW141" s="37"/>
      <c r="XDX141" s="37"/>
      <c r="XDY141" s="37"/>
      <c r="XDZ141" s="37"/>
      <c r="XEA141" s="37"/>
      <c r="XEB141" s="37"/>
      <c r="XEC141" s="37"/>
      <c r="XED141" s="37"/>
      <c r="XEE141" s="37"/>
      <c r="XEF141" s="37"/>
      <c r="XEG141" s="37"/>
      <c r="XEH141" s="37"/>
      <c r="XEI141" s="37"/>
      <c r="XEJ141" s="37"/>
      <c r="XEK141" s="37"/>
      <c r="XEL141" s="37"/>
      <c r="XEM141" s="37"/>
      <c r="XEN141" s="37"/>
      <c r="XEO141" s="37"/>
      <c r="XEP141" s="37"/>
      <c r="XEQ141" s="37"/>
      <c r="XER141" s="37"/>
      <c r="XES141" s="37"/>
      <c r="XET141" s="37"/>
      <c r="XEU141" s="37"/>
      <c r="XEV141" s="37"/>
      <c r="XEW141" s="37"/>
      <c r="XEX141" s="37"/>
      <c r="XEY141" s="37"/>
      <c r="XEZ141" s="37"/>
      <c r="XFA141" s="37"/>
      <c r="XFB141" s="37"/>
      <c r="XFC141" s="37"/>
      <c r="XFD141" s="37"/>
    </row>
    <row r="142" spans="1:151 16227:16384" s="12" customFormat="1" ht="20.25" customHeight="1" x14ac:dyDescent="0.25">
      <c r="A142" s="93"/>
      <c r="B142" s="94"/>
      <c r="C142" s="77">
        <v>4</v>
      </c>
      <c r="D142" s="78"/>
      <c r="E142" s="56" t="s">
        <v>225</v>
      </c>
      <c r="F142" s="77">
        <f t="shared" si="19"/>
        <v>322.70472000000001</v>
      </c>
      <c r="G142" s="78"/>
      <c r="H142" s="56">
        <v>0</v>
      </c>
      <c r="I142" s="56">
        <f t="shared" si="17"/>
        <v>484.05708000000004</v>
      </c>
      <c r="J142" s="37"/>
      <c r="K142" s="37"/>
      <c r="L142" s="37"/>
      <c r="M142" s="37"/>
      <c r="N142" s="37"/>
      <c r="O142" s="37"/>
      <c r="P142" s="37"/>
      <c r="Q142" s="37"/>
      <c r="R142" s="37"/>
      <c r="S142" s="37"/>
      <c r="T142" s="37"/>
      <c r="U142" s="43" t="str">
        <f t="shared" ca="1" si="18"/>
        <v>204,..,2704</v>
      </c>
      <c r="V142" s="43">
        <f t="shared" ref="V142:W142" ca="1" si="21">V141+1</f>
        <v>204</v>
      </c>
      <c r="W142" s="43">
        <f t="shared" ca="1" si="21"/>
        <v>2704</v>
      </c>
      <c r="X142" s="37"/>
      <c r="Y142" s="37"/>
      <c r="Z142" s="37"/>
      <c r="AA142" s="37"/>
      <c r="AB142" s="37"/>
      <c r="AC142" s="37"/>
      <c r="AD142" s="37"/>
      <c r="AE142" s="37"/>
      <c r="AF142" s="37"/>
      <c r="AG142" s="37"/>
      <c r="AH142" s="37"/>
      <c r="AI142" s="37"/>
      <c r="AJ142" s="37"/>
      <c r="AK142" s="37"/>
      <c r="AL142" s="37"/>
      <c r="AM142" s="37"/>
      <c r="AN142" s="37"/>
      <c r="AO142" s="37"/>
      <c r="AP142" s="37"/>
      <c r="AQ142" s="37"/>
      <c r="AR142" s="37"/>
      <c r="AS142" s="37"/>
      <c r="AT142" s="37"/>
      <c r="AU142" s="37"/>
      <c r="AV142" s="37"/>
      <c r="AW142" s="37"/>
      <c r="AX142" s="37"/>
      <c r="AY142" s="37"/>
      <c r="AZ142" s="37"/>
      <c r="BA142" s="37"/>
      <c r="BB142" s="37"/>
      <c r="BC142" s="37"/>
      <c r="BD142" s="37"/>
      <c r="BE142" s="37"/>
      <c r="BF142" s="37"/>
      <c r="BG142" s="37"/>
      <c r="BH142" s="37"/>
      <c r="BI142" s="37"/>
      <c r="BJ142" s="37"/>
      <c r="BK142" s="37"/>
      <c r="BL142" s="37"/>
      <c r="BM142" s="37"/>
      <c r="BN142" s="37"/>
      <c r="BO142" s="37"/>
      <c r="BP142" s="37"/>
      <c r="BQ142" s="37"/>
      <c r="BR142" s="37"/>
      <c r="BS142" s="37"/>
      <c r="BT142" s="37"/>
      <c r="BU142" s="37"/>
      <c r="BV142" s="37"/>
      <c r="BW142" s="37"/>
      <c r="BX142" s="37"/>
      <c r="BY142" s="37"/>
      <c r="BZ142" s="37"/>
      <c r="CA142" s="37"/>
      <c r="CB142" s="37"/>
      <c r="CC142" s="37"/>
      <c r="CD142" s="37"/>
      <c r="CE142" s="37"/>
      <c r="CF142" s="37"/>
      <c r="CG142" s="37"/>
      <c r="CH142" s="37"/>
      <c r="CI142" s="37"/>
      <c r="CJ142" s="37"/>
      <c r="CK142" s="37"/>
      <c r="CL142" s="37"/>
      <c r="CM142" s="37"/>
      <c r="CN142" s="37"/>
      <c r="CO142" s="37"/>
      <c r="CP142" s="37"/>
      <c r="CQ142" s="37"/>
      <c r="CR142" s="37"/>
      <c r="CS142" s="37"/>
      <c r="CT142" s="37"/>
      <c r="CU142" s="37"/>
      <c r="CV142" s="37"/>
      <c r="CW142" s="37"/>
      <c r="CX142" s="37"/>
      <c r="CY142" s="37"/>
      <c r="CZ142" s="37"/>
      <c r="DA142" s="37"/>
      <c r="DB142" s="37"/>
      <c r="DC142" s="37"/>
      <c r="DD142" s="37"/>
      <c r="DE142" s="37"/>
      <c r="DF142" s="37"/>
      <c r="DG142" s="37"/>
      <c r="DH142" s="37"/>
      <c r="DI142" s="37"/>
      <c r="DJ142" s="37"/>
      <c r="DK142" s="37"/>
      <c r="DL142" s="37"/>
      <c r="DM142" s="37"/>
      <c r="DN142" s="37"/>
      <c r="DO142" s="37"/>
      <c r="DP142" s="37"/>
      <c r="DQ142" s="37"/>
      <c r="DR142" s="37"/>
      <c r="DS142" s="37"/>
      <c r="DT142" s="37"/>
      <c r="DU142" s="37"/>
      <c r="DV142" s="37"/>
      <c r="DW142" s="37"/>
      <c r="DX142" s="37"/>
      <c r="DY142" s="37"/>
      <c r="DZ142" s="37"/>
      <c r="EA142" s="37"/>
      <c r="EB142" s="37"/>
      <c r="EC142" s="37"/>
      <c r="ED142" s="37"/>
      <c r="EE142" s="37"/>
      <c r="EF142" s="37"/>
      <c r="EG142" s="37"/>
      <c r="EH142" s="37"/>
      <c r="EI142" s="37"/>
      <c r="EJ142" s="37"/>
      <c r="EK142" s="37"/>
      <c r="EL142" s="37"/>
      <c r="EM142" s="37"/>
      <c r="EN142" s="37"/>
      <c r="EO142" s="37"/>
      <c r="EP142" s="37"/>
      <c r="EQ142" s="37"/>
      <c r="ER142" s="37"/>
      <c r="ES142" s="37"/>
      <c r="ET142" s="37"/>
      <c r="EU142" s="37"/>
      <c r="WZC142" s="37"/>
      <c r="WZD142" s="37"/>
      <c r="WZE142" s="37"/>
      <c r="WZF142" s="37"/>
      <c r="WZG142" s="37"/>
      <c r="WZH142" s="37"/>
      <c r="WZI142" s="37"/>
      <c r="WZJ142" s="37"/>
      <c r="WZK142" s="37"/>
      <c r="WZL142" s="37"/>
      <c r="WZM142" s="37"/>
      <c r="WZN142" s="37"/>
      <c r="WZO142" s="37"/>
      <c r="WZP142" s="37"/>
      <c r="WZQ142" s="37"/>
      <c r="WZR142" s="37"/>
      <c r="WZS142" s="37"/>
      <c r="WZT142" s="37"/>
      <c r="WZU142" s="37"/>
      <c r="WZV142" s="37"/>
      <c r="WZW142" s="37"/>
      <c r="WZX142" s="37"/>
      <c r="WZY142" s="37"/>
      <c r="WZZ142" s="37"/>
      <c r="XAA142" s="37"/>
      <c r="XAB142" s="37"/>
      <c r="XAC142" s="37"/>
      <c r="XAD142" s="37"/>
      <c r="XAE142" s="37"/>
      <c r="XAF142" s="37"/>
      <c r="XAG142" s="37"/>
      <c r="XAH142" s="37"/>
      <c r="XAI142" s="37"/>
      <c r="XAJ142" s="37"/>
      <c r="XAK142" s="37"/>
      <c r="XAL142" s="37"/>
      <c r="XAM142" s="37"/>
      <c r="XAN142" s="37"/>
      <c r="XAO142" s="37"/>
      <c r="XAP142" s="37"/>
      <c r="XAQ142" s="37"/>
      <c r="XAR142" s="37"/>
      <c r="XAS142" s="37"/>
      <c r="XAT142" s="37"/>
      <c r="XAU142" s="37"/>
      <c r="XAV142" s="37"/>
      <c r="XAW142" s="37"/>
      <c r="XAX142" s="37"/>
      <c r="XAY142" s="37"/>
      <c r="XAZ142" s="37"/>
      <c r="XBA142" s="37"/>
      <c r="XBB142" s="37"/>
      <c r="XBC142" s="37"/>
      <c r="XBD142" s="37"/>
      <c r="XBE142" s="37"/>
      <c r="XBF142" s="37"/>
      <c r="XBG142" s="37"/>
      <c r="XBH142" s="37"/>
      <c r="XBI142" s="37"/>
      <c r="XBJ142" s="37"/>
      <c r="XBK142" s="37"/>
      <c r="XBL142" s="37"/>
      <c r="XBM142" s="37"/>
      <c r="XBN142" s="37"/>
      <c r="XBO142" s="37"/>
      <c r="XBP142" s="37"/>
      <c r="XBQ142" s="37"/>
      <c r="XBR142" s="37"/>
      <c r="XBS142" s="37"/>
      <c r="XBT142" s="37"/>
      <c r="XBU142" s="37"/>
      <c r="XBV142" s="37"/>
      <c r="XBW142" s="37"/>
      <c r="XBX142" s="37"/>
      <c r="XBY142" s="37"/>
      <c r="XBZ142" s="37"/>
      <c r="XCA142" s="37"/>
      <c r="XCB142" s="37"/>
      <c r="XCC142" s="37"/>
      <c r="XCD142" s="37"/>
      <c r="XCE142" s="37"/>
      <c r="XCF142" s="37"/>
      <c r="XCG142" s="37"/>
      <c r="XCH142" s="37"/>
      <c r="XCI142" s="37"/>
      <c r="XCJ142" s="37"/>
      <c r="XCK142" s="37"/>
      <c r="XCL142" s="37"/>
      <c r="XCM142" s="37"/>
      <c r="XCN142" s="37"/>
      <c r="XCO142" s="37"/>
      <c r="XCP142" s="37"/>
      <c r="XCQ142" s="37"/>
      <c r="XCR142" s="37"/>
      <c r="XCS142" s="37"/>
      <c r="XCT142" s="37"/>
      <c r="XCU142" s="37"/>
      <c r="XCV142" s="37"/>
      <c r="XCW142" s="37"/>
      <c r="XCX142" s="37"/>
      <c r="XCY142" s="37"/>
      <c r="XCZ142" s="37"/>
      <c r="XDA142" s="37"/>
      <c r="XDB142" s="37"/>
      <c r="XDC142" s="37"/>
      <c r="XDD142" s="37"/>
      <c r="XDE142" s="37"/>
      <c r="XDF142" s="37"/>
      <c r="XDG142" s="37"/>
      <c r="XDH142" s="37"/>
      <c r="XDI142" s="37"/>
      <c r="XDJ142" s="37"/>
      <c r="XDK142" s="37"/>
      <c r="XDL142" s="37"/>
      <c r="XDM142" s="37"/>
      <c r="XDN142" s="37"/>
      <c r="XDO142" s="37"/>
      <c r="XDP142" s="37"/>
      <c r="XDQ142" s="37"/>
      <c r="XDR142" s="37"/>
      <c r="XDS142" s="37"/>
      <c r="XDT142" s="37"/>
      <c r="XDU142" s="37"/>
      <c r="XDV142" s="37"/>
      <c r="XDW142" s="37"/>
      <c r="XDX142" s="37"/>
      <c r="XDY142" s="37"/>
      <c r="XDZ142" s="37"/>
      <c r="XEA142" s="37"/>
      <c r="XEB142" s="37"/>
      <c r="XEC142" s="37"/>
      <c r="XED142" s="37"/>
      <c r="XEE142" s="37"/>
      <c r="XEF142" s="37"/>
      <c r="XEG142" s="37"/>
      <c r="XEH142" s="37"/>
      <c r="XEI142" s="37"/>
      <c r="XEJ142" s="37"/>
      <c r="XEK142" s="37"/>
      <c r="XEL142" s="37"/>
      <c r="XEM142" s="37"/>
      <c r="XEN142" s="37"/>
      <c r="XEO142" s="37"/>
      <c r="XEP142" s="37"/>
      <c r="XEQ142" s="37"/>
      <c r="XER142" s="37"/>
      <c r="XES142" s="37"/>
      <c r="XET142" s="37"/>
      <c r="XEU142" s="37"/>
      <c r="XEV142" s="37"/>
      <c r="XEW142" s="37"/>
      <c r="XEX142" s="37"/>
      <c r="XEY142" s="37"/>
      <c r="XEZ142" s="37"/>
      <c r="XFA142" s="37"/>
      <c r="XFB142" s="37"/>
      <c r="XFC142" s="37"/>
      <c r="XFD142" s="37"/>
    </row>
    <row r="143" spans="1:151 16227:16384" s="12" customFormat="1" ht="20.25" customHeight="1" x14ac:dyDescent="0.25">
      <c r="A143" s="93"/>
      <c r="B143" s="94"/>
      <c r="C143" s="77">
        <v>5</v>
      </c>
      <c r="D143" s="78"/>
      <c r="E143" s="56" t="s">
        <v>225</v>
      </c>
      <c r="F143" s="77">
        <f t="shared" si="19"/>
        <v>322.70472000000001</v>
      </c>
      <c r="G143" s="78"/>
      <c r="H143" s="56">
        <v>0</v>
      </c>
      <c r="I143" s="56">
        <f t="shared" si="17"/>
        <v>484.05708000000004</v>
      </c>
      <c r="J143" s="1"/>
      <c r="K143" s="1"/>
      <c r="L143" s="1"/>
      <c r="M143" s="1"/>
      <c r="N143" s="1"/>
      <c r="O143" s="1"/>
      <c r="P143" s="1"/>
      <c r="Q143" s="1"/>
      <c r="R143" s="1"/>
      <c r="S143" s="1"/>
      <c r="T143" s="1"/>
      <c r="U143" s="43" t="str">
        <f t="shared" ca="1" si="18"/>
        <v>205,..,2705</v>
      </c>
      <c r="V143" s="43">
        <f t="shared" ref="V143:W143" ca="1" si="22">V142+1</f>
        <v>205</v>
      </c>
      <c r="W143" s="43">
        <f t="shared" ca="1" si="22"/>
        <v>2705</v>
      </c>
      <c r="X143" s="1"/>
      <c r="Y143" s="1"/>
      <c r="Z143" s="1"/>
      <c r="AA143" s="1"/>
      <c r="AB143" s="37"/>
      <c r="AC143" s="37"/>
      <c r="AD143" s="37"/>
      <c r="AE143" s="37"/>
      <c r="AF143" s="37"/>
      <c r="AG143" s="37"/>
      <c r="AH143" s="37"/>
      <c r="AI143" s="37"/>
      <c r="AJ143" s="37"/>
      <c r="AK143" s="37"/>
      <c r="AL143" s="37"/>
      <c r="AM143" s="37"/>
      <c r="AN143" s="37"/>
      <c r="AO143" s="37"/>
      <c r="AP143" s="37"/>
      <c r="AQ143" s="37"/>
      <c r="AR143" s="37"/>
      <c r="AS143" s="37"/>
      <c r="AT143" s="37"/>
      <c r="AU143" s="37"/>
      <c r="AV143" s="37"/>
      <c r="AW143" s="37"/>
      <c r="AX143" s="37"/>
      <c r="AY143" s="37"/>
      <c r="AZ143" s="37"/>
      <c r="BA143" s="37"/>
      <c r="BB143" s="37"/>
      <c r="BC143" s="37"/>
      <c r="BD143" s="37"/>
      <c r="BE143" s="37"/>
      <c r="BF143" s="37"/>
      <c r="BG143" s="37"/>
      <c r="BH143" s="37"/>
      <c r="BI143" s="37"/>
      <c r="BJ143" s="37"/>
      <c r="BK143" s="37"/>
      <c r="BL143" s="37"/>
      <c r="BM143" s="37"/>
      <c r="BN143" s="37"/>
      <c r="BO143" s="37"/>
      <c r="BP143" s="37"/>
      <c r="BQ143" s="37"/>
      <c r="BR143" s="37"/>
      <c r="BS143" s="37"/>
      <c r="BT143" s="37"/>
      <c r="BU143" s="37"/>
      <c r="BV143" s="37"/>
      <c r="BW143" s="37"/>
      <c r="BX143" s="37"/>
      <c r="BY143" s="37"/>
      <c r="BZ143" s="37"/>
      <c r="CA143" s="37"/>
      <c r="CB143" s="37"/>
      <c r="CC143" s="37"/>
      <c r="CD143" s="37"/>
      <c r="CE143" s="37"/>
      <c r="CF143" s="37"/>
      <c r="CG143" s="37"/>
      <c r="CH143" s="37"/>
      <c r="CI143" s="37"/>
      <c r="CJ143" s="37"/>
      <c r="CK143" s="37"/>
      <c r="CL143" s="37"/>
      <c r="CM143" s="37"/>
      <c r="CN143" s="37"/>
      <c r="CO143" s="37"/>
      <c r="CP143" s="37"/>
      <c r="CQ143" s="37"/>
      <c r="CR143" s="37"/>
      <c r="CS143" s="37"/>
      <c r="CT143" s="37"/>
      <c r="CU143" s="37"/>
      <c r="CV143" s="37"/>
      <c r="CW143" s="37"/>
      <c r="CX143" s="37"/>
      <c r="CY143" s="37"/>
      <c r="CZ143" s="37"/>
      <c r="DA143" s="37"/>
      <c r="DB143" s="37"/>
      <c r="DC143" s="37"/>
      <c r="DD143" s="37"/>
      <c r="DE143" s="37"/>
      <c r="DF143" s="37"/>
      <c r="DG143" s="37"/>
      <c r="DH143" s="37"/>
      <c r="DI143" s="37"/>
      <c r="DJ143" s="37"/>
      <c r="DK143" s="37"/>
      <c r="DL143" s="37"/>
      <c r="DM143" s="37"/>
      <c r="DN143" s="37"/>
      <c r="DO143" s="37"/>
      <c r="DP143" s="37"/>
      <c r="DQ143" s="37"/>
      <c r="DR143" s="37"/>
      <c r="DS143" s="37"/>
      <c r="DT143" s="37"/>
      <c r="DU143" s="37"/>
      <c r="DV143" s="37"/>
      <c r="DW143" s="37"/>
      <c r="DX143" s="37"/>
      <c r="DY143" s="37"/>
      <c r="DZ143" s="37"/>
      <c r="EA143" s="37"/>
      <c r="EB143" s="37"/>
      <c r="EC143" s="37"/>
      <c r="ED143" s="37"/>
      <c r="EE143" s="37"/>
      <c r="EF143" s="37"/>
      <c r="EG143" s="37"/>
      <c r="EH143" s="37"/>
      <c r="EI143" s="37"/>
      <c r="EJ143" s="37"/>
      <c r="EK143" s="37"/>
      <c r="EL143" s="37"/>
      <c r="EM143" s="37"/>
      <c r="EN143" s="37"/>
      <c r="EO143" s="37"/>
      <c r="EP143" s="37"/>
      <c r="EQ143" s="37"/>
      <c r="ER143" s="37"/>
      <c r="ES143" s="37"/>
      <c r="ET143" s="37"/>
      <c r="EU143" s="37"/>
      <c r="WZC143" s="37"/>
      <c r="WZD143" s="37"/>
      <c r="WZE143" s="37"/>
      <c r="WZF143" s="37"/>
      <c r="WZG143" s="37"/>
      <c r="WZH143" s="37"/>
      <c r="WZI143" s="37"/>
      <c r="WZJ143" s="37"/>
      <c r="WZK143" s="37"/>
      <c r="WZL143" s="37"/>
      <c r="WZM143" s="37"/>
      <c r="WZN143" s="37"/>
      <c r="WZO143" s="37"/>
      <c r="WZP143" s="37"/>
      <c r="WZQ143" s="37"/>
      <c r="WZR143" s="37"/>
      <c r="WZS143" s="37"/>
      <c r="WZT143" s="37"/>
      <c r="WZU143" s="37"/>
      <c r="WZV143" s="37"/>
      <c r="WZW143" s="37"/>
      <c r="WZX143" s="37"/>
      <c r="WZY143" s="37"/>
      <c r="WZZ143" s="37"/>
      <c r="XAA143" s="37"/>
      <c r="XAB143" s="37"/>
      <c r="XAC143" s="37"/>
      <c r="XAD143" s="37"/>
      <c r="XAE143" s="37"/>
      <c r="XAF143" s="37"/>
      <c r="XAG143" s="37"/>
      <c r="XAH143" s="37"/>
      <c r="XAI143" s="37"/>
      <c r="XAJ143" s="37"/>
      <c r="XAK143" s="37"/>
      <c r="XAL143" s="37"/>
      <c r="XAM143" s="37"/>
      <c r="XAN143" s="37"/>
      <c r="XAO143" s="37"/>
      <c r="XAP143" s="37"/>
      <c r="XAQ143" s="37"/>
      <c r="XAR143" s="37"/>
      <c r="XAS143" s="37"/>
      <c r="XAT143" s="37"/>
      <c r="XAU143" s="37"/>
      <c r="XAV143" s="37"/>
      <c r="XAW143" s="37"/>
      <c r="XAX143" s="37"/>
      <c r="XAY143" s="37"/>
      <c r="XAZ143" s="37"/>
      <c r="XBA143" s="37"/>
      <c r="XBB143" s="37"/>
      <c r="XBC143" s="37"/>
      <c r="XBD143" s="37"/>
      <c r="XBE143" s="37"/>
      <c r="XBF143" s="37"/>
      <c r="XBG143" s="37"/>
      <c r="XBH143" s="37"/>
      <c r="XBI143" s="37"/>
      <c r="XBJ143" s="37"/>
      <c r="XBK143" s="37"/>
      <c r="XBL143" s="37"/>
      <c r="XBM143" s="37"/>
      <c r="XBN143" s="37"/>
      <c r="XBO143" s="37"/>
      <c r="XBP143" s="37"/>
      <c r="XBQ143" s="37"/>
      <c r="XBR143" s="37"/>
      <c r="XBS143" s="37"/>
      <c r="XBT143" s="37"/>
      <c r="XBU143" s="37"/>
      <c r="XBV143" s="37"/>
      <c r="XBW143" s="37"/>
      <c r="XBX143" s="37"/>
      <c r="XBY143" s="37"/>
      <c r="XBZ143" s="37"/>
      <c r="XCA143" s="37"/>
      <c r="XCB143" s="37"/>
      <c r="XCC143" s="37"/>
      <c r="XCD143" s="37"/>
      <c r="XCE143" s="37"/>
      <c r="XCF143" s="37"/>
      <c r="XCG143" s="37"/>
      <c r="XCH143" s="37"/>
      <c r="XCI143" s="37"/>
      <c r="XCJ143" s="37"/>
      <c r="XCK143" s="37"/>
      <c r="XCL143" s="37"/>
      <c r="XCM143" s="37"/>
      <c r="XCN143" s="37"/>
      <c r="XCO143" s="37"/>
      <c r="XCP143" s="37"/>
      <c r="XCQ143" s="37"/>
      <c r="XCR143" s="37"/>
      <c r="XCS143" s="37"/>
      <c r="XCT143" s="37"/>
      <c r="XCU143" s="37"/>
      <c r="XCV143" s="37"/>
      <c r="XCW143" s="37"/>
      <c r="XCX143" s="37"/>
      <c r="XCY143" s="37"/>
      <c r="XCZ143" s="37"/>
      <c r="XDA143" s="37"/>
      <c r="XDB143" s="37"/>
      <c r="XDC143" s="37"/>
      <c r="XDD143" s="37"/>
      <c r="XDE143" s="37"/>
      <c r="XDF143" s="37"/>
      <c r="XDG143" s="37"/>
      <c r="XDH143" s="37"/>
      <c r="XDI143" s="37"/>
      <c r="XDJ143" s="37"/>
      <c r="XDK143" s="37"/>
      <c r="XDL143" s="37"/>
      <c r="XDM143" s="37"/>
      <c r="XDN143" s="37"/>
      <c r="XDO143" s="37"/>
      <c r="XDP143" s="37"/>
      <c r="XDQ143" s="37"/>
      <c r="XDR143" s="37"/>
      <c r="XDS143" s="37"/>
      <c r="XDT143" s="37"/>
      <c r="XDU143" s="37"/>
      <c r="XDV143" s="37"/>
      <c r="XDW143" s="37"/>
      <c r="XDX143" s="37"/>
      <c r="XDY143" s="37"/>
      <c r="XDZ143" s="37"/>
      <c r="XEA143" s="37"/>
      <c r="XEB143" s="37"/>
      <c r="XEC143" s="37"/>
      <c r="XED143" s="37"/>
      <c r="XEE143" s="37"/>
      <c r="XEF143" s="37"/>
      <c r="XEG143" s="37"/>
      <c r="XEH143" s="37"/>
      <c r="XEI143" s="37"/>
      <c r="XEJ143" s="37"/>
      <c r="XEK143" s="37"/>
      <c r="XEL143" s="37"/>
      <c r="XEM143" s="37"/>
      <c r="XEN143" s="37"/>
      <c r="XEO143" s="37"/>
      <c r="XEP143" s="37"/>
      <c r="XEQ143" s="37"/>
      <c r="XER143" s="37"/>
      <c r="XES143" s="37"/>
      <c r="XET143" s="37"/>
      <c r="XEU143" s="37"/>
      <c r="XEV143" s="37"/>
      <c r="XEW143" s="37"/>
      <c r="XEX143" s="37"/>
      <c r="XEY143" s="37"/>
      <c r="XEZ143" s="37"/>
      <c r="XFA143" s="37"/>
      <c r="XFB143" s="37"/>
      <c r="XFC143" s="37"/>
      <c r="XFD143" s="37"/>
    </row>
    <row r="144" spans="1:151 16227:16384" s="12" customFormat="1" ht="20.25" customHeight="1" x14ac:dyDescent="0.25">
      <c r="A144" s="93"/>
      <c r="B144" s="94"/>
      <c r="C144" s="77">
        <v>6</v>
      </c>
      <c r="D144" s="78"/>
      <c r="E144" s="77" t="s">
        <v>228</v>
      </c>
      <c r="F144" s="97"/>
      <c r="G144" s="97"/>
      <c r="H144" s="97"/>
      <c r="I144" s="78"/>
      <c r="J144" s="37"/>
      <c r="K144" s="37"/>
      <c r="L144" s="37"/>
      <c r="M144" s="37"/>
      <c r="N144" s="37"/>
      <c r="O144" s="37"/>
      <c r="P144" s="37"/>
      <c r="Q144" s="37"/>
      <c r="R144" s="37"/>
      <c r="S144" s="37"/>
      <c r="T144" s="37"/>
      <c r="U144" s="43" t="str">
        <f t="shared" ca="1" si="18"/>
        <v>206,..,2706</v>
      </c>
      <c r="V144" s="43">
        <f t="shared" ref="V144:W144" ca="1" si="23">V143+1</f>
        <v>206</v>
      </c>
      <c r="W144" s="43">
        <f t="shared" ca="1" si="23"/>
        <v>2706</v>
      </c>
      <c r="X144" s="37"/>
      <c r="Y144" s="37"/>
      <c r="Z144" s="37"/>
      <c r="AA144" s="37"/>
      <c r="AB144" s="37"/>
      <c r="AC144" s="37"/>
      <c r="AD144" s="37"/>
      <c r="AE144" s="37"/>
      <c r="AF144" s="37"/>
      <c r="AG144" s="37"/>
      <c r="AH144" s="37"/>
      <c r="AI144" s="37"/>
      <c r="AJ144" s="37"/>
      <c r="AK144" s="37"/>
      <c r="AL144" s="37"/>
      <c r="AM144" s="37"/>
      <c r="AN144" s="37"/>
      <c r="AO144" s="37"/>
      <c r="AP144" s="37"/>
      <c r="AQ144" s="37"/>
      <c r="AR144" s="37"/>
      <c r="AS144" s="37"/>
      <c r="AT144" s="37"/>
      <c r="AU144" s="37"/>
      <c r="AV144" s="37"/>
      <c r="AW144" s="37"/>
      <c r="AX144" s="37"/>
      <c r="AY144" s="37"/>
      <c r="AZ144" s="37"/>
      <c r="BA144" s="37"/>
      <c r="BB144" s="37"/>
      <c r="BC144" s="37"/>
      <c r="BD144" s="37"/>
      <c r="BE144" s="37"/>
      <c r="BF144" s="37"/>
      <c r="BG144" s="37"/>
      <c r="BH144" s="37"/>
      <c r="BI144" s="37"/>
      <c r="BJ144" s="37"/>
      <c r="BK144" s="37"/>
      <c r="BL144" s="37"/>
      <c r="BM144" s="37"/>
      <c r="BN144" s="37"/>
      <c r="BO144" s="37"/>
      <c r="BP144" s="37"/>
      <c r="BQ144" s="37"/>
      <c r="BR144" s="37"/>
      <c r="BS144" s="37"/>
      <c r="BT144" s="37"/>
      <c r="BU144" s="37"/>
      <c r="BV144" s="37"/>
      <c r="BW144" s="37"/>
      <c r="BX144" s="37"/>
      <c r="BY144" s="37"/>
      <c r="BZ144" s="37"/>
      <c r="CA144" s="37"/>
      <c r="CB144" s="37"/>
      <c r="CC144" s="37"/>
      <c r="CD144" s="37"/>
      <c r="CE144" s="37"/>
      <c r="CF144" s="37"/>
      <c r="CG144" s="37"/>
      <c r="CH144" s="37"/>
      <c r="CI144" s="37"/>
      <c r="CJ144" s="37"/>
      <c r="CK144" s="37"/>
      <c r="CL144" s="37"/>
      <c r="CM144" s="37"/>
      <c r="CN144" s="37"/>
      <c r="CO144" s="37"/>
      <c r="CP144" s="37"/>
      <c r="CQ144" s="37"/>
      <c r="CR144" s="37"/>
      <c r="CS144" s="37"/>
      <c r="CT144" s="37"/>
      <c r="CU144" s="37"/>
      <c r="CV144" s="37"/>
      <c r="CW144" s="37"/>
      <c r="CX144" s="37"/>
      <c r="CY144" s="37"/>
      <c r="CZ144" s="37"/>
      <c r="DA144" s="37"/>
      <c r="DB144" s="37"/>
      <c r="DC144" s="37"/>
      <c r="DD144" s="37"/>
      <c r="DE144" s="37"/>
      <c r="DF144" s="37"/>
      <c r="DG144" s="37"/>
      <c r="DH144" s="37"/>
      <c r="DI144" s="37"/>
      <c r="DJ144" s="37"/>
      <c r="DK144" s="37"/>
      <c r="DL144" s="37"/>
      <c r="DM144" s="37"/>
      <c r="DN144" s="37"/>
      <c r="DO144" s="37"/>
      <c r="DP144" s="37"/>
      <c r="DQ144" s="37"/>
      <c r="DR144" s="37"/>
      <c r="DS144" s="37"/>
      <c r="DT144" s="37"/>
      <c r="DU144" s="37"/>
      <c r="DV144" s="37"/>
      <c r="DW144" s="37"/>
      <c r="DX144" s="37"/>
      <c r="DY144" s="37"/>
      <c r="DZ144" s="37"/>
      <c r="EA144" s="37"/>
      <c r="EB144" s="37"/>
      <c r="EC144" s="37"/>
      <c r="ED144" s="37"/>
      <c r="EE144" s="37"/>
      <c r="EF144" s="37"/>
      <c r="EG144" s="37"/>
      <c r="EH144" s="37"/>
      <c r="EI144" s="37"/>
      <c r="EJ144" s="37"/>
      <c r="EK144" s="37"/>
      <c r="EL144" s="37"/>
      <c r="EM144" s="37"/>
      <c r="EN144" s="37"/>
      <c r="EO144" s="37"/>
      <c r="EP144" s="37"/>
      <c r="EQ144" s="37"/>
      <c r="ER144" s="37"/>
      <c r="ES144" s="37"/>
      <c r="ET144" s="37"/>
      <c r="EU144" s="37"/>
      <c r="WZC144" s="37"/>
      <c r="WZD144" s="37"/>
      <c r="WZE144" s="37"/>
      <c r="WZF144" s="37"/>
      <c r="WZG144" s="37"/>
      <c r="WZH144" s="37"/>
      <c r="WZI144" s="37"/>
      <c r="WZJ144" s="37"/>
      <c r="WZK144" s="37"/>
      <c r="WZL144" s="37"/>
      <c r="WZM144" s="37"/>
      <c r="WZN144" s="37"/>
      <c r="WZO144" s="37"/>
      <c r="WZP144" s="37"/>
      <c r="WZQ144" s="37"/>
      <c r="WZR144" s="37"/>
      <c r="WZS144" s="37"/>
      <c r="WZT144" s="37"/>
      <c r="WZU144" s="37"/>
      <c r="WZV144" s="37"/>
      <c r="WZW144" s="37"/>
      <c r="WZX144" s="37"/>
      <c r="WZY144" s="37"/>
      <c r="WZZ144" s="37"/>
      <c r="XAA144" s="37"/>
      <c r="XAB144" s="37"/>
      <c r="XAC144" s="37"/>
      <c r="XAD144" s="37"/>
      <c r="XAE144" s="37"/>
      <c r="XAF144" s="37"/>
      <c r="XAG144" s="37"/>
      <c r="XAH144" s="37"/>
      <c r="XAI144" s="37"/>
      <c r="XAJ144" s="37"/>
      <c r="XAK144" s="37"/>
      <c r="XAL144" s="37"/>
      <c r="XAM144" s="37"/>
      <c r="XAN144" s="37"/>
      <c r="XAO144" s="37"/>
      <c r="XAP144" s="37"/>
      <c r="XAQ144" s="37"/>
      <c r="XAR144" s="37"/>
      <c r="XAS144" s="37"/>
      <c r="XAT144" s="37"/>
      <c r="XAU144" s="37"/>
      <c r="XAV144" s="37"/>
      <c r="XAW144" s="37"/>
      <c r="XAX144" s="37"/>
      <c r="XAY144" s="37"/>
      <c r="XAZ144" s="37"/>
      <c r="XBA144" s="37"/>
      <c r="XBB144" s="37"/>
      <c r="XBC144" s="37"/>
      <c r="XBD144" s="37"/>
      <c r="XBE144" s="37"/>
      <c r="XBF144" s="37"/>
      <c r="XBG144" s="37"/>
      <c r="XBH144" s="37"/>
      <c r="XBI144" s="37"/>
      <c r="XBJ144" s="37"/>
      <c r="XBK144" s="37"/>
      <c r="XBL144" s="37"/>
      <c r="XBM144" s="37"/>
      <c r="XBN144" s="37"/>
      <c r="XBO144" s="37"/>
      <c r="XBP144" s="37"/>
      <c r="XBQ144" s="37"/>
      <c r="XBR144" s="37"/>
      <c r="XBS144" s="37"/>
      <c r="XBT144" s="37"/>
      <c r="XBU144" s="37"/>
      <c r="XBV144" s="37"/>
      <c r="XBW144" s="37"/>
      <c r="XBX144" s="37"/>
      <c r="XBY144" s="37"/>
      <c r="XBZ144" s="37"/>
      <c r="XCA144" s="37"/>
      <c r="XCB144" s="37"/>
      <c r="XCC144" s="37"/>
      <c r="XCD144" s="37"/>
      <c r="XCE144" s="37"/>
      <c r="XCF144" s="37"/>
      <c r="XCG144" s="37"/>
      <c r="XCH144" s="37"/>
      <c r="XCI144" s="37"/>
      <c r="XCJ144" s="37"/>
      <c r="XCK144" s="37"/>
      <c r="XCL144" s="37"/>
      <c r="XCM144" s="37"/>
      <c r="XCN144" s="37"/>
      <c r="XCO144" s="37"/>
      <c r="XCP144" s="37"/>
      <c r="XCQ144" s="37"/>
      <c r="XCR144" s="37"/>
      <c r="XCS144" s="37"/>
      <c r="XCT144" s="37"/>
      <c r="XCU144" s="37"/>
      <c r="XCV144" s="37"/>
      <c r="XCW144" s="37"/>
      <c r="XCX144" s="37"/>
      <c r="XCY144" s="37"/>
      <c r="XCZ144" s="37"/>
      <c r="XDA144" s="37"/>
      <c r="XDB144" s="37"/>
      <c r="XDC144" s="37"/>
      <c r="XDD144" s="37"/>
      <c r="XDE144" s="37"/>
      <c r="XDF144" s="37"/>
      <c r="XDG144" s="37"/>
      <c r="XDH144" s="37"/>
      <c r="XDI144" s="37"/>
      <c r="XDJ144" s="37"/>
      <c r="XDK144" s="37"/>
      <c r="XDL144" s="37"/>
      <c r="XDM144" s="37"/>
      <c r="XDN144" s="37"/>
      <c r="XDO144" s="37"/>
      <c r="XDP144" s="37"/>
      <c r="XDQ144" s="37"/>
      <c r="XDR144" s="37"/>
      <c r="XDS144" s="37"/>
      <c r="XDT144" s="37"/>
      <c r="XDU144" s="37"/>
      <c r="XDV144" s="37"/>
      <c r="XDW144" s="37"/>
      <c r="XDX144" s="37"/>
      <c r="XDY144" s="37"/>
      <c r="XDZ144" s="37"/>
      <c r="XEA144" s="37"/>
      <c r="XEB144" s="37"/>
      <c r="XEC144" s="37"/>
      <c r="XED144" s="37"/>
      <c r="XEE144" s="37"/>
      <c r="XEF144" s="37"/>
      <c r="XEG144" s="37"/>
      <c r="XEH144" s="37"/>
      <c r="XEI144" s="37"/>
      <c r="XEJ144" s="37"/>
      <c r="XEK144" s="37"/>
      <c r="XEL144" s="37"/>
      <c r="XEM144" s="37"/>
      <c r="XEN144" s="37"/>
      <c r="XEO144" s="37"/>
      <c r="XEP144" s="37"/>
      <c r="XEQ144" s="37"/>
      <c r="XER144" s="37"/>
      <c r="XES144" s="37"/>
      <c r="XET144" s="37"/>
      <c r="XEU144" s="37"/>
      <c r="XEV144" s="37"/>
      <c r="XEW144" s="37"/>
      <c r="XEX144" s="37"/>
      <c r="XEY144" s="37"/>
      <c r="XEZ144" s="37"/>
      <c r="XFA144" s="37"/>
      <c r="XFB144" s="37"/>
      <c r="XFC144" s="37"/>
      <c r="XFD144" s="37"/>
    </row>
    <row r="145" spans="1:16384" s="12" customFormat="1" ht="20.25" customHeight="1" x14ac:dyDescent="0.25">
      <c r="A145" s="93"/>
      <c r="B145" s="94"/>
      <c r="C145" s="77">
        <v>7</v>
      </c>
      <c r="D145" s="78"/>
      <c r="E145" s="56" t="s">
        <v>225</v>
      </c>
      <c r="F145" s="77">
        <f t="shared" si="19"/>
        <v>322.70472000000001</v>
      </c>
      <c r="G145" s="78"/>
      <c r="H145" s="56">
        <v>0</v>
      </c>
      <c r="I145" s="56">
        <f t="shared" si="17"/>
        <v>484.05708000000004</v>
      </c>
      <c r="J145" s="37"/>
      <c r="K145" s="37"/>
      <c r="L145" s="37"/>
      <c r="M145" s="37"/>
      <c r="N145" s="37"/>
      <c r="O145" s="37"/>
      <c r="P145" s="37"/>
      <c r="Q145" s="37"/>
      <c r="R145" s="37"/>
      <c r="S145" s="37"/>
      <c r="T145" s="37"/>
      <c r="U145" s="43" t="str">
        <f t="shared" ca="1" si="18"/>
        <v>207,..,2707</v>
      </c>
      <c r="V145" s="43">
        <f t="shared" ref="V145:W145" ca="1" si="24">V144+1</f>
        <v>207</v>
      </c>
      <c r="W145" s="43">
        <f t="shared" ca="1" si="24"/>
        <v>2707</v>
      </c>
      <c r="X145" s="37"/>
      <c r="Y145" s="37"/>
      <c r="Z145" s="37"/>
      <c r="AA145" s="37"/>
      <c r="AB145" s="37"/>
      <c r="AC145" s="37"/>
      <c r="AD145" s="37"/>
      <c r="AE145" s="37"/>
      <c r="AF145" s="37"/>
      <c r="AG145" s="37"/>
      <c r="AH145" s="37"/>
      <c r="AI145" s="37"/>
      <c r="AJ145" s="37"/>
      <c r="AK145" s="37"/>
      <c r="AL145" s="37"/>
      <c r="AM145" s="37"/>
      <c r="AN145" s="37"/>
      <c r="AO145" s="37"/>
      <c r="AP145" s="37"/>
      <c r="AQ145" s="37"/>
      <c r="AR145" s="37"/>
      <c r="AS145" s="37"/>
      <c r="AT145" s="37"/>
      <c r="AU145" s="37"/>
      <c r="AV145" s="37"/>
      <c r="AW145" s="37"/>
      <c r="AX145" s="37"/>
      <c r="AY145" s="37"/>
      <c r="AZ145" s="37"/>
      <c r="BA145" s="37"/>
      <c r="BB145" s="37"/>
      <c r="BC145" s="37"/>
      <c r="BD145" s="37"/>
      <c r="BE145" s="37"/>
      <c r="BF145" s="37"/>
      <c r="BG145" s="37"/>
      <c r="BH145" s="37"/>
      <c r="BI145" s="37"/>
      <c r="BJ145" s="37"/>
      <c r="BK145" s="37"/>
      <c r="BL145" s="37"/>
      <c r="BM145" s="37"/>
      <c r="BN145" s="37"/>
      <c r="BO145" s="37"/>
      <c r="BP145" s="37"/>
      <c r="BQ145" s="37"/>
      <c r="BR145" s="37"/>
      <c r="BS145" s="37"/>
      <c r="BT145" s="37"/>
      <c r="BU145" s="37"/>
      <c r="BV145" s="37"/>
      <c r="BW145" s="37"/>
      <c r="BX145" s="37"/>
      <c r="BY145" s="37"/>
      <c r="BZ145" s="37"/>
      <c r="CA145" s="37"/>
      <c r="CB145" s="37"/>
      <c r="CC145" s="37"/>
      <c r="CD145" s="37"/>
      <c r="CE145" s="37"/>
      <c r="CF145" s="37"/>
      <c r="CG145" s="37"/>
      <c r="CH145" s="37"/>
      <c r="CI145" s="37"/>
      <c r="CJ145" s="37"/>
      <c r="CK145" s="37"/>
      <c r="CL145" s="37"/>
      <c r="CM145" s="37"/>
      <c r="CN145" s="37"/>
      <c r="CO145" s="37"/>
      <c r="CP145" s="37"/>
      <c r="CQ145" s="37"/>
      <c r="CR145" s="37"/>
      <c r="CS145" s="37"/>
      <c r="CT145" s="37"/>
      <c r="CU145" s="37"/>
      <c r="CV145" s="37"/>
      <c r="CW145" s="37"/>
      <c r="CX145" s="37"/>
      <c r="CY145" s="37"/>
      <c r="CZ145" s="37"/>
      <c r="DA145" s="37"/>
      <c r="DB145" s="37"/>
      <c r="DC145" s="37"/>
      <c r="DD145" s="37"/>
      <c r="DE145" s="37"/>
      <c r="DF145" s="37"/>
      <c r="DG145" s="37"/>
      <c r="DH145" s="37"/>
      <c r="DI145" s="37"/>
      <c r="DJ145" s="37"/>
      <c r="DK145" s="37"/>
      <c r="DL145" s="37"/>
      <c r="DM145" s="37"/>
      <c r="DN145" s="37"/>
      <c r="DO145" s="37"/>
      <c r="DP145" s="37"/>
      <c r="DQ145" s="37"/>
      <c r="DR145" s="37"/>
      <c r="DS145" s="37"/>
      <c r="DT145" s="37"/>
      <c r="DU145" s="37"/>
      <c r="DV145" s="37"/>
      <c r="DW145" s="37"/>
      <c r="DX145" s="37"/>
      <c r="DY145" s="37"/>
      <c r="DZ145" s="37"/>
      <c r="EA145" s="37"/>
      <c r="EB145" s="37"/>
      <c r="EC145" s="37"/>
      <c r="ED145" s="37"/>
      <c r="EE145" s="37"/>
      <c r="EF145" s="37"/>
      <c r="EG145" s="37"/>
      <c r="EH145" s="37"/>
      <c r="EI145" s="37"/>
      <c r="EJ145" s="37"/>
      <c r="EK145" s="37"/>
      <c r="EL145" s="37"/>
      <c r="EM145" s="37"/>
      <c r="EN145" s="37"/>
      <c r="EO145" s="37"/>
      <c r="EP145" s="37"/>
      <c r="EQ145" s="37"/>
      <c r="ER145" s="37"/>
      <c r="ES145" s="37"/>
      <c r="ET145" s="37"/>
      <c r="EU145" s="37"/>
      <c r="WZC145" s="37"/>
      <c r="WZD145" s="37"/>
      <c r="WZE145" s="37"/>
      <c r="WZF145" s="37"/>
      <c r="WZG145" s="37"/>
      <c r="WZH145" s="37"/>
      <c r="WZI145" s="37"/>
      <c r="WZJ145" s="37"/>
      <c r="WZK145" s="37"/>
      <c r="WZL145" s="37"/>
      <c r="WZM145" s="37"/>
      <c r="WZN145" s="37"/>
      <c r="WZO145" s="37"/>
      <c r="WZP145" s="37"/>
      <c r="WZQ145" s="37"/>
      <c r="WZR145" s="37"/>
      <c r="WZS145" s="37"/>
      <c r="WZT145" s="37"/>
      <c r="WZU145" s="37"/>
      <c r="WZV145" s="37"/>
      <c r="WZW145" s="37"/>
      <c r="WZX145" s="37"/>
      <c r="WZY145" s="37"/>
      <c r="WZZ145" s="37"/>
      <c r="XAA145" s="37"/>
      <c r="XAB145" s="37"/>
      <c r="XAC145" s="37"/>
      <c r="XAD145" s="37"/>
      <c r="XAE145" s="37"/>
      <c r="XAF145" s="37"/>
      <c r="XAG145" s="37"/>
      <c r="XAH145" s="37"/>
      <c r="XAI145" s="37"/>
      <c r="XAJ145" s="37"/>
      <c r="XAK145" s="37"/>
      <c r="XAL145" s="37"/>
      <c r="XAM145" s="37"/>
      <c r="XAN145" s="37"/>
      <c r="XAO145" s="37"/>
      <c r="XAP145" s="37"/>
      <c r="XAQ145" s="37"/>
      <c r="XAR145" s="37"/>
      <c r="XAS145" s="37"/>
      <c r="XAT145" s="37"/>
      <c r="XAU145" s="37"/>
      <c r="XAV145" s="37"/>
      <c r="XAW145" s="37"/>
      <c r="XAX145" s="37"/>
      <c r="XAY145" s="37"/>
      <c r="XAZ145" s="37"/>
      <c r="XBA145" s="37"/>
      <c r="XBB145" s="37"/>
      <c r="XBC145" s="37"/>
      <c r="XBD145" s="37"/>
      <c r="XBE145" s="37"/>
      <c r="XBF145" s="37"/>
      <c r="XBG145" s="37"/>
      <c r="XBH145" s="37"/>
      <c r="XBI145" s="37"/>
      <c r="XBJ145" s="37"/>
      <c r="XBK145" s="37"/>
      <c r="XBL145" s="37"/>
      <c r="XBM145" s="37"/>
      <c r="XBN145" s="37"/>
      <c r="XBO145" s="37"/>
      <c r="XBP145" s="37"/>
      <c r="XBQ145" s="37"/>
      <c r="XBR145" s="37"/>
      <c r="XBS145" s="37"/>
      <c r="XBT145" s="37"/>
      <c r="XBU145" s="37"/>
      <c r="XBV145" s="37"/>
      <c r="XBW145" s="37"/>
      <c r="XBX145" s="37"/>
      <c r="XBY145" s="37"/>
      <c r="XBZ145" s="37"/>
      <c r="XCA145" s="37"/>
      <c r="XCB145" s="37"/>
      <c r="XCC145" s="37"/>
      <c r="XCD145" s="37"/>
      <c r="XCE145" s="37"/>
      <c r="XCF145" s="37"/>
      <c r="XCG145" s="37"/>
      <c r="XCH145" s="37"/>
      <c r="XCI145" s="37"/>
      <c r="XCJ145" s="37"/>
      <c r="XCK145" s="37"/>
      <c r="XCL145" s="37"/>
      <c r="XCM145" s="37"/>
      <c r="XCN145" s="37"/>
      <c r="XCO145" s="37"/>
      <c r="XCP145" s="37"/>
      <c r="XCQ145" s="37"/>
      <c r="XCR145" s="37"/>
      <c r="XCS145" s="37"/>
      <c r="XCT145" s="37"/>
      <c r="XCU145" s="37"/>
      <c r="XCV145" s="37"/>
      <c r="XCW145" s="37"/>
      <c r="XCX145" s="37"/>
      <c r="XCY145" s="37"/>
      <c r="XCZ145" s="37"/>
      <c r="XDA145" s="37"/>
      <c r="XDB145" s="37"/>
      <c r="XDC145" s="37"/>
      <c r="XDD145" s="37"/>
      <c r="XDE145" s="37"/>
      <c r="XDF145" s="37"/>
      <c r="XDG145" s="37"/>
      <c r="XDH145" s="37"/>
      <c r="XDI145" s="37"/>
      <c r="XDJ145" s="37"/>
      <c r="XDK145" s="37"/>
      <c r="XDL145" s="37"/>
      <c r="XDM145" s="37"/>
      <c r="XDN145" s="37"/>
      <c r="XDO145" s="37"/>
      <c r="XDP145" s="37"/>
      <c r="XDQ145" s="37"/>
      <c r="XDR145" s="37"/>
      <c r="XDS145" s="37"/>
      <c r="XDT145" s="37"/>
      <c r="XDU145" s="37"/>
      <c r="XDV145" s="37"/>
      <c r="XDW145" s="37"/>
      <c r="XDX145" s="37"/>
      <c r="XDY145" s="37"/>
      <c r="XDZ145" s="37"/>
      <c r="XEA145" s="37"/>
      <c r="XEB145" s="37"/>
      <c r="XEC145" s="37"/>
      <c r="XED145" s="37"/>
      <c r="XEE145" s="37"/>
      <c r="XEF145" s="37"/>
      <c r="XEG145" s="37"/>
      <c r="XEH145" s="37"/>
      <c r="XEI145" s="37"/>
      <c r="XEJ145" s="37"/>
      <c r="XEK145" s="37"/>
      <c r="XEL145" s="37"/>
      <c r="XEM145" s="37"/>
      <c r="XEN145" s="37"/>
      <c r="XEO145" s="37"/>
      <c r="XEP145" s="37"/>
      <c r="XEQ145" s="37"/>
      <c r="XER145" s="37"/>
      <c r="XES145" s="37"/>
      <c r="XET145" s="37"/>
      <c r="XEU145" s="37"/>
      <c r="XEV145" s="37"/>
      <c r="XEW145" s="37"/>
      <c r="XEX145" s="37"/>
      <c r="XEY145" s="37"/>
      <c r="XEZ145" s="37"/>
      <c r="XFA145" s="37"/>
      <c r="XFB145" s="37"/>
      <c r="XFC145" s="37"/>
      <c r="XFD145" s="37"/>
    </row>
    <row r="146" spans="1:16384" s="12" customFormat="1" ht="20.25" customHeight="1" x14ac:dyDescent="0.25">
      <c r="A146" s="93"/>
      <c r="B146" s="94"/>
      <c r="C146" s="77">
        <v>8</v>
      </c>
      <c r="D146" s="78"/>
      <c r="E146" s="56" t="s">
        <v>225</v>
      </c>
      <c r="F146" s="77">
        <f t="shared" si="19"/>
        <v>322.70472000000001</v>
      </c>
      <c r="G146" s="78"/>
      <c r="H146" s="56">
        <v>0</v>
      </c>
      <c r="I146" s="56">
        <f t="shared" si="17"/>
        <v>484.05708000000004</v>
      </c>
      <c r="J146" s="37"/>
      <c r="K146" s="37"/>
      <c r="L146" s="37"/>
      <c r="M146" s="37"/>
      <c r="N146" s="37"/>
      <c r="O146" s="37"/>
      <c r="P146" s="37"/>
      <c r="Q146" s="37"/>
      <c r="R146" s="37"/>
      <c r="S146" s="37"/>
      <c r="T146" s="37"/>
      <c r="U146" s="43" t="str">
        <f t="shared" ca="1" si="18"/>
        <v>208,..,2708</v>
      </c>
      <c r="V146" s="43">
        <f t="shared" ref="V146:W146" ca="1" si="25">V145+1</f>
        <v>208</v>
      </c>
      <c r="W146" s="43">
        <f t="shared" ca="1" si="25"/>
        <v>2708</v>
      </c>
      <c r="X146" s="37"/>
      <c r="Y146" s="37"/>
      <c r="Z146" s="37"/>
      <c r="AA146" s="37"/>
      <c r="AB146" s="37"/>
      <c r="AC146" s="37"/>
      <c r="AD146" s="37"/>
      <c r="AE146" s="37"/>
      <c r="AF146" s="37"/>
      <c r="AG146" s="37"/>
      <c r="AH146" s="37"/>
      <c r="AI146" s="37"/>
      <c r="AJ146" s="37"/>
      <c r="AK146" s="37"/>
      <c r="AL146" s="37"/>
      <c r="AM146" s="37"/>
      <c r="AN146" s="37"/>
      <c r="AO146" s="37"/>
      <c r="AP146" s="37"/>
      <c r="AQ146" s="37"/>
      <c r="AR146" s="37"/>
      <c r="AS146" s="37"/>
      <c r="AT146" s="37"/>
      <c r="AU146" s="37"/>
      <c r="AV146" s="37"/>
      <c r="AW146" s="37"/>
      <c r="AX146" s="37"/>
      <c r="AY146" s="37"/>
      <c r="AZ146" s="37"/>
      <c r="BA146" s="37"/>
      <c r="BB146" s="37"/>
      <c r="BC146" s="37"/>
      <c r="BD146" s="37"/>
      <c r="BE146" s="37"/>
      <c r="BF146" s="37"/>
      <c r="BG146" s="37"/>
      <c r="BH146" s="37"/>
      <c r="BI146" s="37"/>
      <c r="BJ146" s="37"/>
      <c r="BK146" s="37"/>
      <c r="BL146" s="37"/>
      <c r="BM146" s="37"/>
      <c r="BN146" s="37"/>
      <c r="BO146" s="37"/>
      <c r="BP146" s="37"/>
      <c r="BQ146" s="37"/>
      <c r="BR146" s="37"/>
      <c r="BS146" s="37"/>
      <c r="BT146" s="37"/>
      <c r="BU146" s="37"/>
      <c r="BV146" s="37"/>
      <c r="BW146" s="37"/>
      <c r="BX146" s="37"/>
      <c r="BY146" s="37"/>
      <c r="BZ146" s="37"/>
      <c r="CA146" s="37"/>
      <c r="CB146" s="37"/>
      <c r="CC146" s="37"/>
      <c r="CD146" s="37"/>
      <c r="CE146" s="37"/>
      <c r="CF146" s="37"/>
      <c r="CG146" s="37"/>
      <c r="CH146" s="37"/>
      <c r="CI146" s="37"/>
      <c r="CJ146" s="37"/>
      <c r="CK146" s="37"/>
      <c r="CL146" s="37"/>
      <c r="CM146" s="37"/>
      <c r="CN146" s="37"/>
      <c r="CO146" s="37"/>
      <c r="CP146" s="37"/>
      <c r="CQ146" s="37"/>
      <c r="CR146" s="37"/>
      <c r="CS146" s="37"/>
      <c r="CT146" s="37"/>
      <c r="CU146" s="37"/>
      <c r="CV146" s="37"/>
      <c r="CW146" s="37"/>
      <c r="CX146" s="37"/>
      <c r="CY146" s="37"/>
      <c r="CZ146" s="37"/>
      <c r="DA146" s="37"/>
      <c r="DB146" s="37"/>
      <c r="DC146" s="37"/>
      <c r="DD146" s="37"/>
      <c r="DE146" s="37"/>
      <c r="DF146" s="37"/>
      <c r="DG146" s="37"/>
      <c r="DH146" s="37"/>
      <c r="DI146" s="37"/>
      <c r="DJ146" s="37"/>
      <c r="DK146" s="37"/>
      <c r="DL146" s="37"/>
      <c r="DM146" s="37"/>
      <c r="DN146" s="37"/>
      <c r="DO146" s="37"/>
      <c r="DP146" s="37"/>
      <c r="DQ146" s="37"/>
      <c r="DR146" s="37"/>
      <c r="DS146" s="37"/>
      <c r="DT146" s="37"/>
      <c r="DU146" s="37"/>
      <c r="DV146" s="37"/>
      <c r="DW146" s="37"/>
      <c r="DX146" s="37"/>
      <c r="DY146" s="37"/>
      <c r="DZ146" s="37"/>
      <c r="EA146" s="37"/>
      <c r="EB146" s="37"/>
      <c r="EC146" s="37"/>
      <c r="ED146" s="37"/>
      <c r="EE146" s="37"/>
      <c r="EF146" s="37"/>
      <c r="EG146" s="37"/>
      <c r="EH146" s="37"/>
      <c r="EI146" s="37"/>
      <c r="EJ146" s="37"/>
      <c r="EK146" s="37"/>
      <c r="EL146" s="37"/>
      <c r="EM146" s="37"/>
      <c r="EN146" s="37"/>
      <c r="EO146" s="37"/>
      <c r="EP146" s="37"/>
      <c r="EQ146" s="37"/>
      <c r="ER146" s="37"/>
      <c r="ES146" s="37"/>
      <c r="ET146" s="37"/>
      <c r="EU146" s="37"/>
      <c r="WZC146" s="37"/>
      <c r="WZD146" s="37"/>
      <c r="WZE146" s="37"/>
      <c r="WZF146" s="37"/>
      <c r="WZG146" s="37"/>
      <c r="WZH146" s="37"/>
      <c r="WZI146" s="37"/>
      <c r="WZJ146" s="37"/>
      <c r="WZK146" s="37"/>
      <c r="WZL146" s="37"/>
      <c r="WZM146" s="37"/>
      <c r="WZN146" s="37"/>
      <c r="WZO146" s="37"/>
      <c r="WZP146" s="37"/>
      <c r="WZQ146" s="37"/>
      <c r="WZR146" s="37"/>
      <c r="WZS146" s="37"/>
      <c r="WZT146" s="37"/>
      <c r="WZU146" s="37"/>
      <c r="WZV146" s="37"/>
      <c r="WZW146" s="37"/>
      <c r="WZX146" s="37"/>
      <c r="WZY146" s="37"/>
      <c r="WZZ146" s="37"/>
      <c r="XAA146" s="37"/>
      <c r="XAB146" s="37"/>
      <c r="XAC146" s="37"/>
      <c r="XAD146" s="37"/>
      <c r="XAE146" s="37"/>
      <c r="XAF146" s="37"/>
      <c r="XAG146" s="37"/>
      <c r="XAH146" s="37"/>
      <c r="XAI146" s="37"/>
      <c r="XAJ146" s="37"/>
      <c r="XAK146" s="37"/>
      <c r="XAL146" s="37"/>
      <c r="XAM146" s="37"/>
      <c r="XAN146" s="37"/>
      <c r="XAO146" s="37"/>
      <c r="XAP146" s="37"/>
      <c r="XAQ146" s="37"/>
      <c r="XAR146" s="37"/>
      <c r="XAS146" s="37"/>
      <c r="XAT146" s="37"/>
      <c r="XAU146" s="37"/>
      <c r="XAV146" s="37"/>
      <c r="XAW146" s="37"/>
      <c r="XAX146" s="37"/>
      <c r="XAY146" s="37"/>
      <c r="XAZ146" s="37"/>
      <c r="XBA146" s="37"/>
      <c r="XBB146" s="37"/>
      <c r="XBC146" s="37"/>
      <c r="XBD146" s="37"/>
      <c r="XBE146" s="37"/>
      <c r="XBF146" s="37"/>
      <c r="XBG146" s="37"/>
      <c r="XBH146" s="37"/>
      <c r="XBI146" s="37"/>
      <c r="XBJ146" s="37"/>
      <c r="XBK146" s="37"/>
      <c r="XBL146" s="37"/>
      <c r="XBM146" s="37"/>
      <c r="XBN146" s="37"/>
      <c r="XBO146" s="37"/>
      <c r="XBP146" s="37"/>
      <c r="XBQ146" s="37"/>
      <c r="XBR146" s="37"/>
      <c r="XBS146" s="37"/>
      <c r="XBT146" s="37"/>
      <c r="XBU146" s="37"/>
      <c r="XBV146" s="37"/>
      <c r="XBW146" s="37"/>
      <c r="XBX146" s="37"/>
      <c r="XBY146" s="37"/>
      <c r="XBZ146" s="37"/>
      <c r="XCA146" s="37"/>
      <c r="XCB146" s="37"/>
      <c r="XCC146" s="37"/>
      <c r="XCD146" s="37"/>
      <c r="XCE146" s="37"/>
      <c r="XCF146" s="37"/>
      <c r="XCG146" s="37"/>
      <c r="XCH146" s="37"/>
      <c r="XCI146" s="37"/>
      <c r="XCJ146" s="37"/>
      <c r="XCK146" s="37"/>
      <c r="XCL146" s="37"/>
      <c r="XCM146" s="37"/>
      <c r="XCN146" s="37"/>
      <c r="XCO146" s="37"/>
      <c r="XCP146" s="37"/>
      <c r="XCQ146" s="37"/>
      <c r="XCR146" s="37"/>
      <c r="XCS146" s="37"/>
      <c r="XCT146" s="37"/>
      <c r="XCU146" s="37"/>
      <c r="XCV146" s="37"/>
      <c r="XCW146" s="37"/>
      <c r="XCX146" s="37"/>
      <c r="XCY146" s="37"/>
      <c r="XCZ146" s="37"/>
      <c r="XDA146" s="37"/>
      <c r="XDB146" s="37"/>
      <c r="XDC146" s="37"/>
      <c r="XDD146" s="37"/>
      <c r="XDE146" s="37"/>
      <c r="XDF146" s="37"/>
      <c r="XDG146" s="37"/>
      <c r="XDH146" s="37"/>
      <c r="XDI146" s="37"/>
      <c r="XDJ146" s="37"/>
      <c r="XDK146" s="37"/>
      <c r="XDL146" s="37"/>
      <c r="XDM146" s="37"/>
      <c r="XDN146" s="37"/>
      <c r="XDO146" s="37"/>
      <c r="XDP146" s="37"/>
      <c r="XDQ146" s="37"/>
      <c r="XDR146" s="37"/>
      <c r="XDS146" s="37"/>
      <c r="XDT146" s="37"/>
      <c r="XDU146" s="37"/>
      <c r="XDV146" s="37"/>
      <c r="XDW146" s="37"/>
      <c r="XDX146" s="37"/>
      <c r="XDY146" s="37"/>
      <c r="XDZ146" s="37"/>
      <c r="XEA146" s="37"/>
      <c r="XEB146" s="37"/>
      <c r="XEC146" s="37"/>
      <c r="XED146" s="37"/>
      <c r="XEE146" s="37"/>
      <c r="XEF146" s="37"/>
      <c r="XEG146" s="37"/>
      <c r="XEH146" s="37"/>
      <c r="XEI146" s="37"/>
      <c r="XEJ146" s="37"/>
      <c r="XEK146" s="37"/>
      <c r="XEL146" s="37"/>
      <c r="XEM146" s="37"/>
      <c r="XEN146" s="37"/>
      <c r="XEO146" s="37"/>
      <c r="XEP146" s="37"/>
      <c r="XEQ146" s="37"/>
      <c r="XER146" s="37"/>
      <c r="XES146" s="37"/>
      <c r="XET146" s="37"/>
      <c r="XEU146" s="37"/>
      <c r="XEV146" s="37"/>
      <c r="XEW146" s="37"/>
      <c r="XEX146" s="37"/>
      <c r="XEY146" s="37"/>
      <c r="XEZ146" s="37"/>
      <c r="XFA146" s="37"/>
      <c r="XFB146" s="37"/>
      <c r="XFC146" s="37"/>
      <c r="XFD146" s="37"/>
    </row>
    <row r="147" spans="1:16384" s="12" customFormat="1" ht="20.25" customHeight="1" x14ac:dyDescent="0.25">
      <c r="A147" s="93"/>
      <c r="B147" s="94"/>
      <c r="C147" s="77">
        <v>9</v>
      </c>
      <c r="D147" s="78"/>
      <c r="E147" s="56" t="s">
        <v>225</v>
      </c>
      <c r="F147" s="77">
        <f t="shared" si="19"/>
        <v>322.70472000000001</v>
      </c>
      <c r="G147" s="78"/>
      <c r="H147" s="56">
        <v>0</v>
      </c>
      <c r="I147" s="56">
        <f t="shared" si="17"/>
        <v>484.05708000000004</v>
      </c>
      <c r="J147" s="1"/>
      <c r="K147" s="1"/>
      <c r="L147" s="1"/>
      <c r="M147" s="1"/>
      <c r="N147" s="1"/>
      <c r="O147" s="1"/>
      <c r="P147" s="1"/>
      <c r="Q147" s="1"/>
      <c r="R147" s="1"/>
      <c r="S147" s="1"/>
      <c r="T147" s="1"/>
      <c r="U147" s="43" t="str">
        <f t="shared" ca="1" si="18"/>
        <v>209,..,2709</v>
      </c>
      <c r="V147" s="43">
        <f t="shared" ref="V147:W147" ca="1" si="26">V146+1</f>
        <v>209</v>
      </c>
      <c r="W147" s="43">
        <f t="shared" ca="1" si="26"/>
        <v>2709</v>
      </c>
      <c r="X147" s="1"/>
      <c r="Y147" s="1"/>
      <c r="Z147" s="1"/>
      <c r="AA147" s="1"/>
      <c r="AB147" s="37"/>
      <c r="AC147" s="37"/>
      <c r="AD147" s="37"/>
      <c r="AE147" s="37"/>
      <c r="AF147" s="37"/>
      <c r="AG147" s="37"/>
      <c r="AH147" s="37"/>
      <c r="AI147" s="37"/>
      <c r="AJ147" s="37"/>
      <c r="AK147" s="37"/>
      <c r="AL147" s="37"/>
      <c r="AM147" s="37"/>
      <c r="AN147" s="37"/>
      <c r="AO147" s="37"/>
      <c r="AP147" s="37"/>
      <c r="AQ147" s="37"/>
      <c r="AR147" s="37"/>
      <c r="AS147" s="37"/>
      <c r="AT147" s="37"/>
      <c r="AU147" s="37"/>
      <c r="AV147" s="37"/>
      <c r="AW147" s="37"/>
      <c r="AX147" s="37"/>
      <c r="AY147" s="37"/>
      <c r="AZ147" s="37"/>
      <c r="BA147" s="37"/>
      <c r="BB147" s="37"/>
      <c r="BC147" s="37"/>
      <c r="BD147" s="37"/>
      <c r="BE147" s="37"/>
      <c r="BF147" s="37"/>
      <c r="BG147" s="37"/>
      <c r="BH147" s="37"/>
      <c r="BI147" s="37"/>
      <c r="BJ147" s="37"/>
      <c r="BK147" s="37"/>
      <c r="BL147" s="37"/>
      <c r="BM147" s="37"/>
      <c r="BN147" s="37"/>
      <c r="BO147" s="37"/>
      <c r="BP147" s="37"/>
      <c r="BQ147" s="37"/>
      <c r="BR147" s="37"/>
      <c r="BS147" s="37"/>
      <c r="BT147" s="37"/>
      <c r="BU147" s="37"/>
      <c r="BV147" s="37"/>
      <c r="BW147" s="37"/>
      <c r="BX147" s="37"/>
      <c r="BY147" s="37"/>
      <c r="BZ147" s="37"/>
      <c r="CA147" s="37"/>
      <c r="CB147" s="37"/>
      <c r="CC147" s="37"/>
      <c r="CD147" s="37"/>
      <c r="CE147" s="37"/>
      <c r="CF147" s="37"/>
      <c r="CG147" s="37"/>
      <c r="CH147" s="37"/>
      <c r="CI147" s="37"/>
      <c r="CJ147" s="37"/>
      <c r="CK147" s="37"/>
      <c r="CL147" s="37"/>
      <c r="CM147" s="37"/>
      <c r="CN147" s="37"/>
      <c r="CO147" s="37"/>
      <c r="CP147" s="37"/>
      <c r="CQ147" s="37"/>
      <c r="CR147" s="37"/>
      <c r="CS147" s="37"/>
      <c r="CT147" s="37"/>
      <c r="CU147" s="37"/>
      <c r="CV147" s="37"/>
      <c r="CW147" s="37"/>
      <c r="CX147" s="37"/>
      <c r="CY147" s="37"/>
      <c r="CZ147" s="37"/>
      <c r="DA147" s="37"/>
      <c r="DB147" s="37"/>
      <c r="DC147" s="37"/>
      <c r="DD147" s="37"/>
      <c r="DE147" s="37"/>
      <c r="DF147" s="37"/>
      <c r="DG147" s="37"/>
      <c r="DH147" s="37"/>
      <c r="DI147" s="37"/>
      <c r="DJ147" s="37"/>
      <c r="DK147" s="37"/>
      <c r="DL147" s="37"/>
      <c r="DM147" s="37"/>
      <c r="DN147" s="37"/>
      <c r="DO147" s="37"/>
      <c r="DP147" s="37"/>
      <c r="DQ147" s="37"/>
      <c r="DR147" s="37"/>
      <c r="DS147" s="37"/>
      <c r="DT147" s="37"/>
      <c r="DU147" s="37"/>
      <c r="DV147" s="37"/>
      <c r="DW147" s="37"/>
      <c r="DX147" s="37"/>
      <c r="DY147" s="37"/>
      <c r="DZ147" s="37"/>
      <c r="EA147" s="37"/>
      <c r="EB147" s="37"/>
      <c r="EC147" s="37"/>
      <c r="ED147" s="37"/>
      <c r="EE147" s="37"/>
      <c r="EF147" s="37"/>
      <c r="EG147" s="37"/>
      <c r="EH147" s="37"/>
      <c r="EI147" s="37"/>
      <c r="EJ147" s="37"/>
      <c r="EK147" s="37"/>
      <c r="EL147" s="37"/>
      <c r="EM147" s="37"/>
      <c r="EN147" s="37"/>
      <c r="EO147" s="37"/>
      <c r="EP147" s="37"/>
      <c r="EQ147" s="37"/>
      <c r="ER147" s="37"/>
      <c r="ES147" s="37"/>
      <c r="ET147" s="37"/>
      <c r="EU147" s="37"/>
      <c r="WZC147" s="37"/>
      <c r="WZD147" s="37"/>
      <c r="WZE147" s="37"/>
      <c r="WZF147" s="37"/>
      <c r="WZG147" s="37"/>
      <c r="WZH147" s="37"/>
      <c r="WZI147" s="37"/>
      <c r="WZJ147" s="37"/>
      <c r="WZK147" s="37"/>
      <c r="WZL147" s="37"/>
      <c r="WZM147" s="37"/>
      <c r="WZN147" s="37"/>
      <c r="WZO147" s="37"/>
      <c r="WZP147" s="37"/>
      <c r="WZQ147" s="37"/>
      <c r="WZR147" s="37"/>
      <c r="WZS147" s="37"/>
      <c r="WZT147" s="37"/>
      <c r="WZU147" s="37"/>
      <c r="WZV147" s="37"/>
      <c r="WZW147" s="37"/>
      <c r="WZX147" s="37"/>
      <c r="WZY147" s="37"/>
      <c r="WZZ147" s="37"/>
      <c r="XAA147" s="37"/>
      <c r="XAB147" s="37"/>
      <c r="XAC147" s="37"/>
      <c r="XAD147" s="37"/>
      <c r="XAE147" s="37"/>
      <c r="XAF147" s="37"/>
      <c r="XAG147" s="37"/>
      <c r="XAH147" s="37"/>
      <c r="XAI147" s="37"/>
      <c r="XAJ147" s="37"/>
      <c r="XAK147" s="37"/>
      <c r="XAL147" s="37"/>
      <c r="XAM147" s="37"/>
      <c r="XAN147" s="37"/>
      <c r="XAO147" s="37"/>
      <c r="XAP147" s="37"/>
      <c r="XAQ147" s="37"/>
      <c r="XAR147" s="37"/>
      <c r="XAS147" s="37"/>
      <c r="XAT147" s="37"/>
      <c r="XAU147" s="37"/>
      <c r="XAV147" s="37"/>
      <c r="XAW147" s="37"/>
      <c r="XAX147" s="37"/>
      <c r="XAY147" s="37"/>
      <c r="XAZ147" s="37"/>
      <c r="XBA147" s="37"/>
      <c r="XBB147" s="37"/>
      <c r="XBC147" s="37"/>
      <c r="XBD147" s="37"/>
      <c r="XBE147" s="37"/>
      <c r="XBF147" s="37"/>
      <c r="XBG147" s="37"/>
      <c r="XBH147" s="37"/>
      <c r="XBI147" s="37"/>
      <c r="XBJ147" s="37"/>
      <c r="XBK147" s="37"/>
      <c r="XBL147" s="37"/>
      <c r="XBM147" s="37"/>
      <c r="XBN147" s="37"/>
      <c r="XBO147" s="37"/>
      <c r="XBP147" s="37"/>
      <c r="XBQ147" s="37"/>
      <c r="XBR147" s="37"/>
      <c r="XBS147" s="37"/>
      <c r="XBT147" s="37"/>
      <c r="XBU147" s="37"/>
      <c r="XBV147" s="37"/>
      <c r="XBW147" s="37"/>
      <c r="XBX147" s="37"/>
      <c r="XBY147" s="37"/>
      <c r="XBZ147" s="37"/>
      <c r="XCA147" s="37"/>
      <c r="XCB147" s="37"/>
      <c r="XCC147" s="37"/>
      <c r="XCD147" s="37"/>
      <c r="XCE147" s="37"/>
      <c r="XCF147" s="37"/>
      <c r="XCG147" s="37"/>
      <c r="XCH147" s="37"/>
      <c r="XCI147" s="37"/>
      <c r="XCJ147" s="37"/>
      <c r="XCK147" s="37"/>
      <c r="XCL147" s="37"/>
      <c r="XCM147" s="37"/>
      <c r="XCN147" s="37"/>
      <c r="XCO147" s="37"/>
      <c r="XCP147" s="37"/>
      <c r="XCQ147" s="37"/>
      <c r="XCR147" s="37"/>
      <c r="XCS147" s="37"/>
      <c r="XCT147" s="37"/>
      <c r="XCU147" s="37"/>
      <c r="XCV147" s="37"/>
      <c r="XCW147" s="37"/>
      <c r="XCX147" s="37"/>
      <c r="XCY147" s="37"/>
      <c r="XCZ147" s="37"/>
      <c r="XDA147" s="37"/>
      <c r="XDB147" s="37"/>
      <c r="XDC147" s="37"/>
      <c r="XDD147" s="37"/>
      <c r="XDE147" s="37"/>
      <c r="XDF147" s="37"/>
      <c r="XDG147" s="37"/>
      <c r="XDH147" s="37"/>
      <c r="XDI147" s="37"/>
      <c r="XDJ147" s="37"/>
      <c r="XDK147" s="37"/>
      <c r="XDL147" s="37"/>
      <c r="XDM147" s="37"/>
      <c r="XDN147" s="37"/>
      <c r="XDO147" s="37"/>
      <c r="XDP147" s="37"/>
      <c r="XDQ147" s="37"/>
      <c r="XDR147" s="37"/>
      <c r="XDS147" s="37"/>
      <c r="XDT147" s="37"/>
      <c r="XDU147" s="37"/>
      <c r="XDV147" s="37"/>
      <c r="XDW147" s="37"/>
      <c r="XDX147" s="37"/>
      <c r="XDY147" s="37"/>
      <c r="XDZ147" s="37"/>
      <c r="XEA147" s="37"/>
      <c r="XEB147" s="37"/>
      <c r="XEC147" s="37"/>
      <c r="XED147" s="37"/>
      <c r="XEE147" s="37"/>
      <c r="XEF147" s="37"/>
      <c r="XEG147" s="37"/>
      <c r="XEH147" s="37"/>
      <c r="XEI147" s="37"/>
      <c r="XEJ147" s="37"/>
      <c r="XEK147" s="37"/>
      <c r="XEL147" s="37"/>
      <c r="XEM147" s="37"/>
      <c r="XEN147" s="37"/>
      <c r="XEO147" s="37"/>
      <c r="XEP147" s="37"/>
      <c r="XEQ147" s="37"/>
      <c r="XER147" s="37"/>
      <c r="XES147" s="37"/>
      <c r="XET147" s="37"/>
      <c r="XEU147" s="37"/>
      <c r="XEV147" s="37"/>
      <c r="XEW147" s="37"/>
      <c r="XEX147" s="37"/>
      <c r="XEY147" s="37"/>
      <c r="XEZ147" s="37"/>
      <c r="XFA147" s="37"/>
      <c r="XFB147" s="37"/>
      <c r="XFC147" s="37"/>
      <c r="XFD147" s="37"/>
    </row>
    <row r="148" spans="1:16384" s="12" customFormat="1" ht="20.25" customHeight="1" x14ac:dyDescent="0.25">
      <c r="A148" s="93"/>
      <c r="B148" s="94"/>
      <c r="C148" s="77">
        <v>10</v>
      </c>
      <c r="D148" s="78"/>
      <c r="E148" s="56" t="s">
        <v>225</v>
      </c>
      <c r="F148" s="77">
        <f t="shared" si="19"/>
        <v>322.70472000000001</v>
      </c>
      <c r="G148" s="78"/>
      <c r="H148" s="56">
        <v>0</v>
      </c>
      <c r="I148" s="56">
        <f t="shared" si="17"/>
        <v>484.05708000000004</v>
      </c>
      <c r="J148" s="1"/>
      <c r="K148" s="1"/>
      <c r="L148" s="1"/>
      <c r="M148" s="1"/>
      <c r="N148" s="1"/>
      <c r="O148" s="1"/>
      <c r="P148" s="1"/>
      <c r="Q148" s="1"/>
      <c r="R148" s="1"/>
      <c r="S148" s="1"/>
      <c r="T148" s="1"/>
      <c r="U148" s="43" t="str">
        <f t="shared" ca="1" si="18"/>
        <v>210,..,2710</v>
      </c>
      <c r="V148" s="43">
        <f t="shared" ref="V148:W148" ca="1" si="27">V147+1</f>
        <v>210</v>
      </c>
      <c r="W148" s="43">
        <f t="shared" ca="1" si="27"/>
        <v>2710</v>
      </c>
      <c r="X148" s="1"/>
      <c r="Y148" s="1"/>
      <c r="Z148" s="1"/>
      <c r="AA148" s="1"/>
      <c r="AB148" s="37"/>
      <c r="AC148" s="37"/>
      <c r="AD148" s="37"/>
      <c r="AE148" s="37"/>
      <c r="AF148" s="37"/>
      <c r="AG148" s="37"/>
      <c r="AH148" s="37"/>
      <c r="AI148" s="37"/>
      <c r="AJ148" s="37"/>
      <c r="AK148" s="37"/>
      <c r="AL148" s="37"/>
      <c r="AM148" s="37"/>
      <c r="AN148" s="37"/>
      <c r="AO148" s="37"/>
      <c r="AP148" s="37"/>
      <c r="AQ148" s="37"/>
      <c r="AR148" s="37"/>
      <c r="AS148" s="37"/>
      <c r="AT148" s="37"/>
      <c r="AU148" s="37"/>
      <c r="AV148" s="37"/>
      <c r="AW148" s="37"/>
      <c r="AX148" s="37"/>
      <c r="AY148" s="37"/>
      <c r="AZ148" s="37"/>
      <c r="BA148" s="37"/>
      <c r="BB148" s="37"/>
      <c r="BC148" s="37"/>
      <c r="BD148" s="37"/>
      <c r="BE148" s="37"/>
      <c r="BF148" s="37"/>
      <c r="BG148" s="37"/>
      <c r="BH148" s="37"/>
      <c r="BI148" s="37"/>
      <c r="BJ148" s="37"/>
      <c r="BK148" s="37"/>
      <c r="BL148" s="37"/>
      <c r="BM148" s="37"/>
      <c r="BN148" s="37"/>
      <c r="BO148" s="37"/>
      <c r="BP148" s="37"/>
      <c r="BQ148" s="37"/>
      <c r="BR148" s="37"/>
      <c r="BS148" s="37"/>
      <c r="BT148" s="37"/>
      <c r="BU148" s="37"/>
      <c r="BV148" s="37"/>
      <c r="BW148" s="37"/>
      <c r="BX148" s="37"/>
      <c r="BY148" s="37"/>
      <c r="BZ148" s="37"/>
      <c r="CA148" s="37"/>
      <c r="CB148" s="37"/>
      <c r="CC148" s="37"/>
      <c r="CD148" s="37"/>
      <c r="CE148" s="37"/>
      <c r="CF148" s="37"/>
      <c r="CG148" s="37"/>
      <c r="CH148" s="37"/>
      <c r="CI148" s="37"/>
      <c r="CJ148" s="37"/>
      <c r="CK148" s="37"/>
      <c r="CL148" s="37"/>
      <c r="CM148" s="37"/>
      <c r="CN148" s="37"/>
      <c r="CO148" s="37"/>
      <c r="CP148" s="37"/>
      <c r="CQ148" s="37"/>
      <c r="CR148" s="37"/>
      <c r="CS148" s="37"/>
      <c r="CT148" s="37"/>
      <c r="CU148" s="37"/>
      <c r="CV148" s="37"/>
      <c r="CW148" s="37"/>
      <c r="CX148" s="37"/>
      <c r="CY148" s="37"/>
      <c r="CZ148" s="37"/>
      <c r="DA148" s="37"/>
      <c r="DB148" s="37"/>
      <c r="DC148" s="37"/>
      <c r="DD148" s="37"/>
      <c r="DE148" s="37"/>
      <c r="DF148" s="37"/>
      <c r="DG148" s="37"/>
      <c r="DH148" s="37"/>
      <c r="DI148" s="37"/>
      <c r="DJ148" s="37"/>
      <c r="DK148" s="37"/>
      <c r="DL148" s="37"/>
      <c r="DM148" s="37"/>
      <c r="DN148" s="37"/>
      <c r="DO148" s="37"/>
      <c r="DP148" s="37"/>
      <c r="DQ148" s="37"/>
      <c r="DR148" s="37"/>
      <c r="DS148" s="37"/>
      <c r="DT148" s="37"/>
      <c r="DU148" s="37"/>
      <c r="DV148" s="37"/>
      <c r="DW148" s="37"/>
      <c r="DX148" s="37"/>
      <c r="DY148" s="37"/>
      <c r="DZ148" s="37"/>
      <c r="EA148" s="37"/>
      <c r="EB148" s="37"/>
      <c r="EC148" s="37"/>
      <c r="ED148" s="37"/>
      <c r="EE148" s="37"/>
      <c r="EF148" s="37"/>
      <c r="EG148" s="37"/>
      <c r="EH148" s="37"/>
      <c r="EI148" s="37"/>
      <c r="EJ148" s="37"/>
      <c r="EK148" s="37"/>
      <c r="EL148" s="37"/>
      <c r="EM148" s="37"/>
      <c r="EN148" s="37"/>
      <c r="EO148" s="37"/>
      <c r="EP148" s="37"/>
      <c r="EQ148" s="37"/>
      <c r="ER148" s="37"/>
      <c r="ES148" s="37"/>
      <c r="ET148" s="37"/>
      <c r="EU148" s="37"/>
      <c r="WZC148" s="37"/>
      <c r="WZD148" s="37"/>
      <c r="WZE148" s="37"/>
      <c r="WZF148" s="37"/>
      <c r="WZG148" s="37"/>
      <c r="WZH148" s="37"/>
      <c r="WZI148" s="37"/>
      <c r="WZJ148" s="37"/>
      <c r="WZK148" s="37"/>
      <c r="WZL148" s="37"/>
      <c r="WZM148" s="37"/>
      <c r="WZN148" s="37"/>
      <c r="WZO148" s="37"/>
      <c r="WZP148" s="37"/>
      <c r="WZQ148" s="37"/>
      <c r="WZR148" s="37"/>
      <c r="WZS148" s="37"/>
      <c r="WZT148" s="37"/>
      <c r="WZU148" s="37"/>
      <c r="WZV148" s="37"/>
      <c r="WZW148" s="37"/>
      <c r="WZX148" s="37"/>
      <c r="WZY148" s="37"/>
      <c r="WZZ148" s="37"/>
      <c r="XAA148" s="37"/>
      <c r="XAB148" s="37"/>
      <c r="XAC148" s="37"/>
      <c r="XAD148" s="37"/>
      <c r="XAE148" s="37"/>
      <c r="XAF148" s="37"/>
      <c r="XAG148" s="37"/>
      <c r="XAH148" s="37"/>
      <c r="XAI148" s="37"/>
      <c r="XAJ148" s="37"/>
      <c r="XAK148" s="37"/>
      <c r="XAL148" s="37"/>
      <c r="XAM148" s="37"/>
      <c r="XAN148" s="37"/>
      <c r="XAO148" s="37"/>
      <c r="XAP148" s="37"/>
      <c r="XAQ148" s="37"/>
      <c r="XAR148" s="37"/>
      <c r="XAS148" s="37"/>
      <c r="XAT148" s="37"/>
      <c r="XAU148" s="37"/>
      <c r="XAV148" s="37"/>
      <c r="XAW148" s="37"/>
      <c r="XAX148" s="37"/>
      <c r="XAY148" s="37"/>
      <c r="XAZ148" s="37"/>
      <c r="XBA148" s="37"/>
      <c r="XBB148" s="37"/>
      <c r="XBC148" s="37"/>
      <c r="XBD148" s="37"/>
      <c r="XBE148" s="37"/>
      <c r="XBF148" s="37"/>
      <c r="XBG148" s="37"/>
      <c r="XBH148" s="37"/>
      <c r="XBI148" s="37"/>
      <c r="XBJ148" s="37"/>
      <c r="XBK148" s="37"/>
      <c r="XBL148" s="37"/>
      <c r="XBM148" s="37"/>
      <c r="XBN148" s="37"/>
      <c r="XBO148" s="37"/>
      <c r="XBP148" s="37"/>
      <c r="XBQ148" s="37"/>
      <c r="XBR148" s="37"/>
      <c r="XBS148" s="37"/>
      <c r="XBT148" s="37"/>
      <c r="XBU148" s="37"/>
      <c r="XBV148" s="37"/>
      <c r="XBW148" s="37"/>
      <c r="XBX148" s="37"/>
      <c r="XBY148" s="37"/>
      <c r="XBZ148" s="37"/>
      <c r="XCA148" s="37"/>
      <c r="XCB148" s="37"/>
      <c r="XCC148" s="37"/>
      <c r="XCD148" s="37"/>
      <c r="XCE148" s="37"/>
      <c r="XCF148" s="37"/>
      <c r="XCG148" s="37"/>
      <c r="XCH148" s="37"/>
      <c r="XCI148" s="37"/>
      <c r="XCJ148" s="37"/>
      <c r="XCK148" s="37"/>
      <c r="XCL148" s="37"/>
      <c r="XCM148" s="37"/>
      <c r="XCN148" s="37"/>
      <c r="XCO148" s="37"/>
      <c r="XCP148" s="37"/>
      <c r="XCQ148" s="37"/>
      <c r="XCR148" s="37"/>
      <c r="XCS148" s="37"/>
      <c r="XCT148" s="37"/>
      <c r="XCU148" s="37"/>
      <c r="XCV148" s="37"/>
      <c r="XCW148" s="37"/>
      <c r="XCX148" s="37"/>
      <c r="XCY148" s="37"/>
      <c r="XCZ148" s="37"/>
      <c r="XDA148" s="37"/>
      <c r="XDB148" s="37"/>
      <c r="XDC148" s="37"/>
      <c r="XDD148" s="37"/>
      <c r="XDE148" s="37"/>
      <c r="XDF148" s="37"/>
      <c r="XDG148" s="37"/>
      <c r="XDH148" s="37"/>
      <c r="XDI148" s="37"/>
      <c r="XDJ148" s="37"/>
      <c r="XDK148" s="37"/>
      <c r="XDL148" s="37"/>
      <c r="XDM148" s="37"/>
      <c r="XDN148" s="37"/>
      <c r="XDO148" s="37"/>
      <c r="XDP148" s="37"/>
      <c r="XDQ148" s="37"/>
      <c r="XDR148" s="37"/>
      <c r="XDS148" s="37"/>
      <c r="XDT148" s="37"/>
      <c r="XDU148" s="37"/>
      <c r="XDV148" s="37"/>
      <c r="XDW148" s="37"/>
      <c r="XDX148" s="37"/>
      <c r="XDY148" s="37"/>
      <c r="XDZ148" s="37"/>
      <c r="XEA148" s="37"/>
      <c r="XEB148" s="37"/>
      <c r="XEC148" s="37"/>
      <c r="XED148" s="37"/>
      <c r="XEE148" s="37"/>
      <c r="XEF148" s="37"/>
      <c r="XEG148" s="37"/>
      <c r="XEH148" s="37"/>
      <c r="XEI148" s="37"/>
      <c r="XEJ148" s="37"/>
      <c r="XEK148" s="37"/>
      <c r="XEL148" s="37"/>
      <c r="XEM148" s="37"/>
      <c r="XEN148" s="37"/>
      <c r="XEO148" s="37"/>
      <c r="XEP148" s="37"/>
      <c r="XEQ148" s="37"/>
      <c r="XER148" s="37"/>
      <c r="XES148" s="37"/>
      <c r="XET148" s="37"/>
      <c r="XEU148" s="37"/>
      <c r="XEV148" s="37"/>
      <c r="XEW148" s="37"/>
      <c r="XEX148" s="37"/>
      <c r="XEY148" s="37"/>
      <c r="XEZ148" s="37"/>
      <c r="XFA148" s="37"/>
      <c r="XFB148" s="37"/>
      <c r="XFC148" s="37"/>
      <c r="XFD148" s="37"/>
    </row>
    <row r="149" spans="1:16384" s="12" customFormat="1" ht="20.25" customHeight="1" x14ac:dyDescent="0.25">
      <c r="A149" s="93"/>
      <c r="B149" s="94"/>
      <c r="C149" s="77">
        <v>11</v>
      </c>
      <c r="D149" s="78"/>
      <c r="E149" s="56" t="s">
        <v>225</v>
      </c>
      <c r="F149" s="77">
        <f t="shared" si="19"/>
        <v>322.70472000000001</v>
      </c>
      <c r="G149" s="78"/>
      <c r="H149" s="56">
        <v>0</v>
      </c>
      <c r="I149" s="56">
        <f t="shared" si="17"/>
        <v>484.05708000000004</v>
      </c>
      <c r="J149" s="37"/>
      <c r="K149" s="37"/>
      <c r="L149" s="37"/>
      <c r="M149" s="37"/>
      <c r="N149" s="37"/>
      <c r="O149" s="37"/>
      <c r="P149" s="37"/>
      <c r="Q149" s="37"/>
      <c r="R149" s="37"/>
      <c r="S149" s="37"/>
      <c r="T149" s="37"/>
      <c r="U149" s="43" t="str">
        <f t="shared" ca="1" si="18"/>
        <v>211,..,2711</v>
      </c>
      <c r="V149" s="43">
        <f t="shared" ref="V149:W149" ca="1" si="28">V148+1</f>
        <v>211</v>
      </c>
      <c r="W149" s="43">
        <f t="shared" ca="1" si="28"/>
        <v>2711</v>
      </c>
      <c r="X149" s="37"/>
      <c r="Y149" s="37"/>
      <c r="Z149" s="37"/>
      <c r="AA149" s="37"/>
      <c r="AB149" s="37"/>
      <c r="AC149" s="37"/>
      <c r="AD149" s="37"/>
      <c r="AE149" s="37"/>
      <c r="AF149" s="37"/>
      <c r="AG149" s="37"/>
      <c r="AH149" s="37"/>
      <c r="AI149" s="37"/>
      <c r="AJ149" s="37"/>
      <c r="AK149" s="37"/>
      <c r="AL149" s="37"/>
      <c r="AM149" s="37"/>
      <c r="AN149" s="37"/>
      <c r="AO149" s="37"/>
      <c r="AP149" s="37"/>
      <c r="AQ149" s="37"/>
      <c r="AR149" s="37"/>
      <c r="AS149" s="37"/>
      <c r="AT149" s="37"/>
      <c r="AU149" s="37"/>
      <c r="AV149" s="37"/>
      <c r="AW149" s="37"/>
      <c r="AX149" s="37"/>
      <c r="AY149" s="37"/>
      <c r="AZ149" s="37"/>
      <c r="BA149" s="37"/>
      <c r="BB149" s="37"/>
      <c r="BC149" s="37"/>
      <c r="BD149" s="37"/>
      <c r="BE149" s="37"/>
      <c r="BF149" s="37"/>
      <c r="BG149" s="37"/>
      <c r="BH149" s="37"/>
      <c r="BI149" s="37"/>
      <c r="BJ149" s="37"/>
      <c r="BK149" s="37"/>
      <c r="BL149" s="37"/>
      <c r="BM149" s="37"/>
      <c r="BN149" s="37"/>
      <c r="BO149" s="37"/>
      <c r="BP149" s="37"/>
      <c r="BQ149" s="37"/>
      <c r="BR149" s="37"/>
      <c r="BS149" s="37"/>
      <c r="BT149" s="37"/>
      <c r="BU149" s="37"/>
      <c r="BV149" s="37"/>
      <c r="BW149" s="37"/>
      <c r="BX149" s="37"/>
      <c r="BY149" s="37"/>
      <c r="BZ149" s="37"/>
      <c r="CA149" s="37"/>
      <c r="CB149" s="37"/>
      <c r="CC149" s="37"/>
      <c r="CD149" s="37"/>
      <c r="CE149" s="37"/>
      <c r="CF149" s="37"/>
      <c r="CG149" s="37"/>
      <c r="CH149" s="37"/>
      <c r="CI149" s="37"/>
      <c r="CJ149" s="37"/>
      <c r="CK149" s="37"/>
      <c r="CL149" s="37"/>
      <c r="CM149" s="37"/>
      <c r="CN149" s="37"/>
      <c r="CO149" s="37"/>
      <c r="CP149" s="37"/>
      <c r="CQ149" s="37"/>
      <c r="CR149" s="37"/>
      <c r="CS149" s="37"/>
      <c r="CT149" s="37"/>
      <c r="CU149" s="37"/>
      <c r="CV149" s="37"/>
      <c r="CW149" s="37"/>
      <c r="CX149" s="37"/>
      <c r="CY149" s="37"/>
      <c r="CZ149" s="37"/>
      <c r="DA149" s="37"/>
      <c r="DB149" s="37"/>
      <c r="DC149" s="37"/>
      <c r="DD149" s="37"/>
      <c r="DE149" s="37"/>
      <c r="DF149" s="37"/>
      <c r="DG149" s="37"/>
      <c r="DH149" s="37"/>
      <c r="DI149" s="37"/>
      <c r="DJ149" s="37"/>
      <c r="DK149" s="37"/>
      <c r="DL149" s="37"/>
      <c r="DM149" s="37"/>
      <c r="DN149" s="37"/>
      <c r="DO149" s="37"/>
      <c r="DP149" s="37"/>
      <c r="DQ149" s="37"/>
      <c r="DR149" s="37"/>
      <c r="DS149" s="37"/>
      <c r="DT149" s="37"/>
      <c r="DU149" s="37"/>
      <c r="DV149" s="37"/>
      <c r="DW149" s="37"/>
      <c r="DX149" s="37"/>
      <c r="DY149" s="37"/>
      <c r="DZ149" s="37"/>
      <c r="EA149" s="37"/>
      <c r="EB149" s="37"/>
      <c r="EC149" s="37"/>
      <c r="ED149" s="37"/>
      <c r="EE149" s="37"/>
      <c r="EF149" s="37"/>
      <c r="EG149" s="37"/>
      <c r="EH149" s="37"/>
      <c r="EI149" s="37"/>
      <c r="EJ149" s="37"/>
      <c r="EK149" s="37"/>
      <c r="EL149" s="37"/>
      <c r="EM149" s="37"/>
      <c r="EN149" s="37"/>
      <c r="EO149" s="37"/>
      <c r="EP149" s="37"/>
      <c r="EQ149" s="37"/>
      <c r="ER149" s="37"/>
      <c r="ES149" s="37"/>
      <c r="ET149" s="37"/>
      <c r="EU149" s="37"/>
      <c r="WZC149" s="37"/>
      <c r="WZD149" s="37"/>
      <c r="WZE149" s="37"/>
      <c r="WZF149" s="37"/>
      <c r="WZG149" s="37"/>
      <c r="WZH149" s="37"/>
      <c r="WZI149" s="37"/>
      <c r="WZJ149" s="37"/>
      <c r="WZK149" s="37"/>
      <c r="WZL149" s="37"/>
      <c r="WZM149" s="37"/>
      <c r="WZN149" s="37"/>
      <c r="WZO149" s="37"/>
      <c r="WZP149" s="37"/>
      <c r="WZQ149" s="37"/>
      <c r="WZR149" s="37"/>
      <c r="WZS149" s="37"/>
      <c r="WZT149" s="37"/>
      <c r="WZU149" s="37"/>
      <c r="WZV149" s="37"/>
      <c r="WZW149" s="37"/>
      <c r="WZX149" s="37"/>
      <c r="WZY149" s="37"/>
      <c r="WZZ149" s="37"/>
      <c r="XAA149" s="37"/>
      <c r="XAB149" s="37"/>
      <c r="XAC149" s="37"/>
      <c r="XAD149" s="37"/>
      <c r="XAE149" s="37"/>
      <c r="XAF149" s="37"/>
      <c r="XAG149" s="37"/>
      <c r="XAH149" s="37"/>
      <c r="XAI149" s="37"/>
      <c r="XAJ149" s="37"/>
      <c r="XAK149" s="37"/>
      <c r="XAL149" s="37"/>
      <c r="XAM149" s="37"/>
      <c r="XAN149" s="37"/>
      <c r="XAO149" s="37"/>
      <c r="XAP149" s="37"/>
      <c r="XAQ149" s="37"/>
      <c r="XAR149" s="37"/>
      <c r="XAS149" s="37"/>
      <c r="XAT149" s="37"/>
      <c r="XAU149" s="37"/>
      <c r="XAV149" s="37"/>
      <c r="XAW149" s="37"/>
      <c r="XAX149" s="37"/>
      <c r="XAY149" s="37"/>
      <c r="XAZ149" s="37"/>
      <c r="XBA149" s="37"/>
      <c r="XBB149" s="37"/>
      <c r="XBC149" s="37"/>
      <c r="XBD149" s="37"/>
      <c r="XBE149" s="37"/>
      <c r="XBF149" s="37"/>
      <c r="XBG149" s="37"/>
      <c r="XBH149" s="37"/>
      <c r="XBI149" s="37"/>
      <c r="XBJ149" s="37"/>
      <c r="XBK149" s="37"/>
      <c r="XBL149" s="37"/>
      <c r="XBM149" s="37"/>
      <c r="XBN149" s="37"/>
      <c r="XBO149" s="37"/>
      <c r="XBP149" s="37"/>
      <c r="XBQ149" s="37"/>
      <c r="XBR149" s="37"/>
      <c r="XBS149" s="37"/>
      <c r="XBT149" s="37"/>
      <c r="XBU149" s="37"/>
      <c r="XBV149" s="37"/>
      <c r="XBW149" s="37"/>
      <c r="XBX149" s="37"/>
      <c r="XBY149" s="37"/>
      <c r="XBZ149" s="37"/>
      <c r="XCA149" s="37"/>
      <c r="XCB149" s="37"/>
      <c r="XCC149" s="37"/>
      <c r="XCD149" s="37"/>
      <c r="XCE149" s="37"/>
      <c r="XCF149" s="37"/>
      <c r="XCG149" s="37"/>
      <c r="XCH149" s="37"/>
      <c r="XCI149" s="37"/>
      <c r="XCJ149" s="37"/>
      <c r="XCK149" s="37"/>
      <c r="XCL149" s="37"/>
      <c r="XCM149" s="37"/>
      <c r="XCN149" s="37"/>
      <c r="XCO149" s="37"/>
      <c r="XCP149" s="37"/>
      <c r="XCQ149" s="37"/>
      <c r="XCR149" s="37"/>
      <c r="XCS149" s="37"/>
      <c r="XCT149" s="37"/>
      <c r="XCU149" s="37"/>
      <c r="XCV149" s="37"/>
      <c r="XCW149" s="37"/>
      <c r="XCX149" s="37"/>
      <c r="XCY149" s="37"/>
      <c r="XCZ149" s="37"/>
      <c r="XDA149" s="37"/>
      <c r="XDB149" s="37"/>
      <c r="XDC149" s="37"/>
      <c r="XDD149" s="37"/>
      <c r="XDE149" s="37"/>
      <c r="XDF149" s="37"/>
      <c r="XDG149" s="37"/>
      <c r="XDH149" s="37"/>
      <c r="XDI149" s="37"/>
      <c r="XDJ149" s="37"/>
      <c r="XDK149" s="37"/>
      <c r="XDL149" s="37"/>
      <c r="XDM149" s="37"/>
      <c r="XDN149" s="37"/>
      <c r="XDO149" s="37"/>
      <c r="XDP149" s="37"/>
      <c r="XDQ149" s="37"/>
      <c r="XDR149" s="37"/>
      <c r="XDS149" s="37"/>
      <c r="XDT149" s="37"/>
      <c r="XDU149" s="37"/>
      <c r="XDV149" s="37"/>
      <c r="XDW149" s="37"/>
      <c r="XDX149" s="37"/>
      <c r="XDY149" s="37"/>
      <c r="XDZ149" s="37"/>
      <c r="XEA149" s="37"/>
      <c r="XEB149" s="37"/>
      <c r="XEC149" s="37"/>
      <c r="XED149" s="37"/>
      <c r="XEE149" s="37"/>
      <c r="XEF149" s="37"/>
      <c r="XEG149" s="37"/>
      <c r="XEH149" s="37"/>
      <c r="XEI149" s="37"/>
      <c r="XEJ149" s="37"/>
      <c r="XEK149" s="37"/>
      <c r="XEL149" s="37"/>
      <c r="XEM149" s="37"/>
      <c r="XEN149" s="37"/>
      <c r="XEO149" s="37"/>
      <c r="XEP149" s="37"/>
      <c r="XEQ149" s="37"/>
      <c r="XER149" s="37"/>
      <c r="XES149" s="37"/>
      <c r="XET149" s="37"/>
      <c r="XEU149" s="37"/>
      <c r="XEV149" s="37"/>
      <c r="XEW149" s="37"/>
      <c r="XEX149" s="37"/>
      <c r="XEY149" s="37"/>
      <c r="XEZ149" s="37"/>
      <c r="XFA149" s="37"/>
      <c r="XFB149" s="37"/>
      <c r="XFC149" s="37"/>
      <c r="XFD149" s="37"/>
    </row>
    <row r="150" spans="1:16384" s="12" customFormat="1" ht="20.25" customHeight="1" x14ac:dyDescent="0.25">
      <c r="A150" s="93"/>
      <c r="B150" s="94"/>
      <c r="C150" s="77">
        <v>12</v>
      </c>
      <c r="D150" s="78"/>
      <c r="E150" s="56" t="s">
        <v>225</v>
      </c>
      <c r="F150" s="77">
        <f t="shared" si="19"/>
        <v>322.70472000000001</v>
      </c>
      <c r="G150" s="78"/>
      <c r="H150" s="56">
        <v>0</v>
      </c>
      <c r="I150" s="56">
        <f t="shared" si="17"/>
        <v>484.05708000000004</v>
      </c>
      <c r="J150" s="37"/>
      <c r="K150" s="37"/>
      <c r="L150" s="37"/>
      <c r="M150" s="37"/>
      <c r="N150" s="37"/>
      <c r="O150" s="37"/>
      <c r="P150" s="37"/>
      <c r="Q150" s="37"/>
      <c r="R150" s="37"/>
      <c r="S150" s="37"/>
      <c r="T150" s="37"/>
      <c r="U150" s="43" t="str">
        <f t="shared" ca="1" si="18"/>
        <v>212,..,2712</v>
      </c>
      <c r="V150" s="43">
        <f t="shared" ref="V150:W150" ca="1" si="29">V149+1</f>
        <v>212</v>
      </c>
      <c r="W150" s="43">
        <f t="shared" ca="1" si="29"/>
        <v>2712</v>
      </c>
      <c r="X150" s="37"/>
      <c r="Y150" s="37"/>
      <c r="Z150" s="37"/>
      <c r="AA150" s="37"/>
      <c r="AB150" s="37"/>
      <c r="AC150" s="37"/>
      <c r="AD150" s="37"/>
      <c r="AE150" s="37"/>
      <c r="AF150" s="37"/>
      <c r="AG150" s="37"/>
      <c r="AH150" s="37"/>
      <c r="AI150" s="37"/>
      <c r="AJ150" s="37"/>
      <c r="AK150" s="37"/>
      <c r="AL150" s="37"/>
      <c r="AM150" s="37"/>
      <c r="AN150" s="37"/>
      <c r="AO150" s="37"/>
      <c r="AP150" s="37"/>
      <c r="AQ150" s="37"/>
      <c r="AR150" s="37"/>
      <c r="AS150" s="37"/>
      <c r="AT150" s="37"/>
      <c r="AU150" s="37"/>
      <c r="AV150" s="37"/>
      <c r="AW150" s="37"/>
      <c r="AX150" s="37"/>
      <c r="AY150" s="37"/>
      <c r="AZ150" s="37"/>
      <c r="BA150" s="37"/>
      <c r="BB150" s="37"/>
      <c r="BC150" s="37"/>
      <c r="BD150" s="37"/>
      <c r="BE150" s="37"/>
      <c r="BF150" s="37"/>
      <c r="BG150" s="37"/>
      <c r="BH150" s="37"/>
      <c r="BI150" s="37"/>
      <c r="BJ150" s="37"/>
      <c r="BK150" s="37"/>
      <c r="BL150" s="37"/>
      <c r="BM150" s="37"/>
      <c r="BN150" s="37"/>
      <c r="BO150" s="37"/>
      <c r="BP150" s="37"/>
      <c r="BQ150" s="37"/>
      <c r="BR150" s="37"/>
      <c r="BS150" s="37"/>
      <c r="BT150" s="37"/>
      <c r="BU150" s="37"/>
      <c r="BV150" s="37"/>
      <c r="BW150" s="37"/>
      <c r="BX150" s="37"/>
      <c r="BY150" s="37"/>
      <c r="BZ150" s="37"/>
      <c r="CA150" s="37"/>
      <c r="CB150" s="37"/>
      <c r="CC150" s="37"/>
      <c r="CD150" s="37"/>
      <c r="CE150" s="37"/>
      <c r="CF150" s="37"/>
      <c r="CG150" s="37"/>
      <c r="CH150" s="37"/>
      <c r="CI150" s="37"/>
      <c r="CJ150" s="37"/>
      <c r="CK150" s="37"/>
      <c r="CL150" s="37"/>
      <c r="CM150" s="37"/>
      <c r="CN150" s="37"/>
      <c r="CO150" s="37"/>
      <c r="CP150" s="37"/>
      <c r="CQ150" s="37"/>
      <c r="CR150" s="37"/>
      <c r="CS150" s="37"/>
      <c r="CT150" s="37"/>
      <c r="CU150" s="37"/>
      <c r="CV150" s="37"/>
      <c r="CW150" s="37"/>
      <c r="CX150" s="37"/>
      <c r="CY150" s="37"/>
      <c r="CZ150" s="37"/>
      <c r="DA150" s="37"/>
      <c r="DB150" s="37"/>
      <c r="DC150" s="37"/>
      <c r="DD150" s="37"/>
      <c r="DE150" s="37"/>
      <c r="DF150" s="37"/>
      <c r="DG150" s="37"/>
      <c r="DH150" s="37"/>
      <c r="DI150" s="37"/>
      <c r="DJ150" s="37"/>
      <c r="DK150" s="37"/>
      <c r="DL150" s="37"/>
      <c r="DM150" s="37"/>
      <c r="DN150" s="37"/>
      <c r="DO150" s="37"/>
      <c r="DP150" s="37"/>
      <c r="DQ150" s="37"/>
      <c r="DR150" s="37"/>
      <c r="DS150" s="37"/>
      <c r="DT150" s="37"/>
      <c r="DU150" s="37"/>
      <c r="DV150" s="37"/>
      <c r="DW150" s="37"/>
      <c r="DX150" s="37"/>
      <c r="DY150" s="37"/>
      <c r="DZ150" s="37"/>
      <c r="EA150" s="37"/>
      <c r="EB150" s="37"/>
      <c r="EC150" s="37"/>
      <c r="ED150" s="37"/>
      <c r="EE150" s="37"/>
      <c r="EF150" s="37"/>
      <c r="EG150" s="37"/>
      <c r="EH150" s="37"/>
      <c r="EI150" s="37"/>
      <c r="EJ150" s="37"/>
      <c r="EK150" s="37"/>
      <c r="EL150" s="37"/>
      <c r="EM150" s="37"/>
      <c r="EN150" s="37"/>
      <c r="EO150" s="37"/>
      <c r="EP150" s="37"/>
      <c r="EQ150" s="37"/>
      <c r="ER150" s="37"/>
      <c r="ES150" s="37"/>
      <c r="ET150" s="37"/>
      <c r="EU150" s="37"/>
      <c r="WZC150" s="37"/>
      <c r="WZD150" s="37"/>
      <c r="WZE150" s="37"/>
      <c r="WZF150" s="37"/>
      <c r="WZG150" s="37"/>
      <c r="WZH150" s="37"/>
      <c r="WZI150" s="37"/>
      <c r="WZJ150" s="37"/>
      <c r="WZK150" s="37"/>
      <c r="WZL150" s="37"/>
      <c r="WZM150" s="37"/>
      <c r="WZN150" s="37"/>
      <c r="WZO150" s="37"/>
      <c r="WZP150" s="37"/>
      <c r="WZQ150" s="37"/>
      <c r="WZR150" s="37"/>
      <c r="WZS150" s="37"/>
      <c r="WZT150" s="37"/>
      <c r="WZU150" s="37"/>
      <c r="WZV150" s="37"/>
      <c r="WZW150" s="37"/>
      <c r="WZX150" s="37"/>
      <c r="WZY150" s="37"/>
      <c r="WZZ150" s="37"/>
      <c r="XAA150" s="37"/>
      <c r="XAB150" s="37"/>
      <c r="XAC150" s="37"/>
      <c r="XAD150" s="37"/>
      <c r="XAE150" s="37"/>
      <c r="XAF150" s="37"/>
      <c r="XAG150" s="37"/>
      <c r="XAH150" s="37"/>
      <c r="XAI150" s="37"/>
      <c r="XAJ150" s="37"/>
      <c r="XAK150" s="37"/>
      <c r="XAL150" s="37"/>
      <c r="XAM150" s="37"/>
      <c r="XAN150" s="37"/>
      <c r="XAO150" s="37"/>
      <c r="XAP150" s="37"/>
      <c r="XAQ150" s="37"/>
      <c r="XAR150" s="37"/>
      <c r="XAS150" s="37"/>
      <c r="XAT150" s="37"/>
      <c r="XAU150" s="37"/>
      <c r="XAV150" s="37"/>
      <c r="XAW150" s="37"/>
      <c r="XAX150" s="37"/>
      <c r="XAY150" s="37"/>
      <c r="XAZ150" s="37"/>
      <c r="XBA150" s="37"/>
      <c r="XBB150" s="37"/>
      <c r="XBC150" s="37"/>
      <c r="XBD150" s="37"/>
      <c r="XBE150" s="37"/>
      <c r="XBF150" s="37"/>
      <c r="XBG150" s="37"/>
      <c r="XBH150" s="37"/>
      <c r="XBI150" s="37"/>
      <c r="XBJ150" s="37"/>
      <c r="XBK150" s="37"/>
      <c r="XBL150" s="37"/>
      <c r="XBM150" s="37"/>
      <c r="XBN150" s="37"/>
      <c r="XBO150" s="37"/>
      <c r="XBP150" s="37"/>
      <c r="XBQ150" s="37"/>
      <c r="XBR150" s="37"/>
      <c r="XBS150" s="37"/>
      <c r="XBT150" s="37"/>
      <c r="XBU150" s="37"/>
      <c r="XBV150" s="37"/>
      <c r="XBW150" s="37"/>
      <c r="XBX150" s="37"/>
      <c r="XBY150" s="37"/>
      <c r="XBZ150" s="37"/>
      <c r="XCA150" s="37"/>
      <c r="XCB150" s="37"/>
      <c r="XCC150" s="37"/>
      <c r="XCD150" s="37"/>
      <c r="XCE150" s="37"/>
      <c r="XCF150" s="37"/>
      <c r="XCG150" s="37"/>
      <c r="XCH150" s="37"/>
      <c r="XCI150" s="37"/>
      <c r="XCJ150" s="37"/>
      <c r="XCK150" s="37"/>
      <c r="XCL150" s="37"/>
      <c r="XCM150" s="37"/>
      <c r="XCN150" s="37"/>
      <c r="XCO150" s="37"/>
      <c r="XCP150" s="37"/>
      <c r="XCQ150" s="37"/>
      <c r="XCR150" s="37"/>
      <c r="XCS150" s="37"/>
      <c r="XCT150" s="37"/>
      <c r="XCU150" s="37"/>
      <c r="XCV150" s="37"/>
      <c r="XCW150" s="37"/>
      <c r="XCX150" s="37"/>
      <c r="XCY150" s="37"/>
      <c r="XCZ150" s="37"/>
      <c r="XDA150" s="37"/>
      <c r="XDB150" s="37"/>
      <c r="XDC150" s="37"/>
      <c r="XDD150" s="37"/>
      <c r="XDE150" s="37"/>
      <c r="XDF150" s="37"/>
      <c r="XDG150" s="37"/>
      <c r="XDH150" s="37"/>
      <c r="XDI150" s="37"/>
      <c r="XDJ150" s="37"/>
      <c r="XDK150" s="37"/>
      <c r="XDL150" s="37"/>
      <c r="XDM150" s="37"/>
      <c r="XDN150" s="37"/>
      <c r="XDO150" s="37"/>
      <c r="XDP150" s="37"/>
      <c r="XDQ150" s="37"/>
      <c r="XDR150" s="37"/>
      <c r="XDS150" s="37"/>
      <c r="XDT150" s="37"/>
      <c r="XDU150" s="37"/>
      <c r="XDV150" s="37"/>
      <c r="XDW150" s="37"/>
      <c r="XDX150" s="37"/>
      <c r="XDY150" s="37"/>
      <c r="XDZ150" s="37"/>
      <c r="XEA150" s="37"/>
      <c r="XEB150" s="37"/>
      <c r="XEC150" s="37"/>
      <c r="XED150" s="37"/>
      <c r="XEE150" s="37"/>
      <c r="XEF150" s="37"/>
      <c r="XEG150" s="37"/>
      <c r="XEH150" s="37"/>
      <c r="XEI150" s="37"/>
      <c r="XEJ150" s="37"/>
      <c r="XEK150" s="37"/>
      <c r="XEL150" s="37"/>
      <c r="XEM150" s="37"/>
      <c r="XEN150" s="37"/>
      <c r="XEO150" s="37"/>
      <c r="XEP150" s="37"/>
      <c r="XEQ150" s="37"/>
      <c r="XER150" s="37"/>
      <c r="XES150" s="37"/>
      <c r="XET150" s="37"/>
      <c r="XEU150" s="37"/>
      <c r="XEV150" s="37"/>
      <c r="XEW150" s="37"/>
      <c r="XEX150" s="37"/>
      <c r="XEY150" s="37"/>
      <c r="XEZ150" s="37"/>
      <c r="XFA150" s="37"/>
      <c r="XFB150" s="37"/>
      <c r="XFC150" s="37"/>
      <c r="XFD150" s="37"/>
    </row>
    <row r="151" spans="1:16384" s="12" customFormat="1" ht="20.25" customHeight="1" x14ac:dyDescent="0.25">
      <c r="A151" s="93"/>
      <c r="B151" s="94"/>
      <c r="C151" s="77">
        <v>13</v>
      </c>
      <c r="D151" s="78"/>
      <c r="E151" s="56" t="s">
        <v>225</v>
      </c>
      <c r="F151" s="77">
        <f t="shared" si="19"/>
        <v>322.70472000000001</v>
      </c>
      <c r="G151" s="78"/>
      <c r="H151" s="56">
        <v>0</v>
      </c>
      <c r="I151" s="56">
        <f t="shared" si="17"/>
        <v>484.05708000000004</v>
      </c>
      <c r="J151" s="1"/>
      <c r="K151" s="1"/>
      <c r="L151" s="1"/>
      <c r="M151" s="1"/>
      <c r="N151" s="1"/>
      <c r="O151" s="1"/>
      <c r="P151" s="1"/>
      <c r="Q151" s="1"/>
      <c r="R151" s="1"/>
      <c r="S151" s="1"/>
      <c r="T151" s="1"/>
      <c r="U151" s="43" t="str">
        <f t="shared" ca="1" si="18"/>
        <v>213,..,2713</v>
      </c>
      <c r="V151" s="43">
        <f t="shared" ref="V151:W151" ca="1" si="30">V150+1</f>
        <v>213</v>
      </c>
      <c r="W151" s="43">
        <f t="shared" ca="1" si="30"/>
        <v>2713</v>
      </c>
      <c r="X151" s="1"/>
      <c r="Y151" s="1"/>
      <c r="Z151" s="1"/>
      <c r="AA151" s="1"/>
      <c r="AB151" s="37"/>
      <c r="AC151" s="37"/>
      <c r="AD151" s="37"/>
      <c r="AE151" s="37"/>
      <c r="AF151" s="37"/>
      <c r="AG151" s="37"/>
      <c r="AH151" s="37"/>
      <c r="AI151" s="37"/>
      <c r="AJ151" s="37"/>
      <c r="AK151" s="37"/>
      <c r="AL151" s="37"/>
      <c r="AM151" s="37"/>
      <c r="AN151" s="37"/>
      <c r="AO151" s="37"/>
      <c r="AP151" s="37"/>
      <c r="AQ151" s="37"/>
      <c r="AR151" s="37"/>
      <c r="AS151" s="37"/>
      <c r="AT151" s="37"/>
      <c r="AU151" s="37"/>
      <c r="AV151" s="37"/>
      <c r="AW151" s="37"/>
      <c r="AX151" s="37"/>
      <c r="AY151" s="37"/>
      <c r="AZ151" s="37"/>
      <c r="BA151" s="37"/>
      <c r="BB151" s="37"/>
      <c r="BC151" s="37"/>
      <c r="BD151" s="37"/>
      <c r="BE151" s="37"/>
      <c r="BF151" s="37"/>
      <c r="BG151" s="37"/>
      <c r="BH151" s="37"/>
      <c r="BI151" s="37"/>
      <c r="BJ151" s="37"/>
      <c r="BK151" s="37"/>
      <c r="BL151" s="37"/>
      <c r="BM151" s="37"/>
      <c r="BN151" s="37"/>
      <c r="BO151" s="37"/>
      <c r="BP151" s="37"/>
      <c r="BQ151" s="37"/>
      <c r="BR151" s="37"/>
      <c r="BS151" s="37"/>
      <c r="BT151" s="37"/>
      <c r="BU151" s="37"/>
      <c r="BV151" s="37"/>
      <c r="BW151" s="37"/>
      <c r="BX151" s="37"/>
      <c r="BY151" s="37"/>
      <c r="BZ151" s="37"/>
      <c r="CA151" s="37"/>
      <c r="CB151" s="37"/>
      <c r="CC151" s="37"/>
      <c r="CD151" s="37"/>
      <c r="CE151" s="37"/>
      <c r="CF151" s="37"/>
      <c r="CG151" s="37"/>
      <c r="CH151" s="37"/>
      <c r="CI151" s="37"/>
      <c r="CJ151" s="37"/>
      <c r="CK151" s="37"/>
      <c r="CL151" s="37"/>
      <c r="CM151" s="37"/>
      <c r="CN151" s="37"/>
      <c r="CO151" s="37"/>
      <c r="CP151" s="37"/>
      <c r="CQ151" s="37"/>
      <c r="CR151" s="37"/>
      <c r="CS151" s="37"/>
      <c r="CT151" s="37"/>
      <c r="CU151" s="37"/>
      <c r="CV151" s="37"/>
      <c r="CW151" s="37"/>
      <c r="CX151" s="37"/>
      <c r="CY151" s="37"/>
      <c r="CZ151" s="37"/>
      <c r="DA151" s="37"/>
      <c r="DB151" s="37"/>
      <c r="DC151" s="37"/>
      <c r="DD151" s="37"/>
      <c r="DE151" s="37"/>
      <c r="DF151" s="37"/>
      <c r="DG151" s="37"/>
      <c r="DH151" s="37"/>
      <c r="DI151" s="37"/>
      <c r="DJ151" s="37"/>
      <c r="DK151" s="37"/>
      <c r="DL151" s="37"/>
      <c r="DM151" s="37"/>
      <c r="DN151" s="37"/>
      <c r="DO151" s="37"/>
      <c r="DP151" s="37"/>
      <c r="DQ151" s="37"/>
      <c r="DR151" s="37"/>
      <c r="DS151" s="37"/>
      <c r="DT151" s="37"/>
      <c r="DU151" s="37"/>
      <c r="DV151" s="37"/>
      <c r="DW151" s="37"/>
      <c r="DX151" s="37"/>
      <c r="DY151" s="37"/>
      <c r="DZ151" s="37"/>
      <c r="EA151" s="37"/>
      <c r="EB151" s="37"/>
      <c r="EC151" s="37"/>
      <c r="ED151" s="37"/>
      <c r="EE151" s="37"/>
      <c r="EF151" s="37"/>
      <c r="EG151" s="37"/>
      <c r="EH151" s="37"/>
      <c r="EI151" s="37"/>
      <c r="EJ151" s="37"/>
      <c r="EK151" s="37"/>
      <c r="EL151" s="37"/>
      <c r="EM151" s="37"/>
      <c r="EN151" s="37"/>
      <c r="EO151" s="37"/>
      <c r="EP151" s="37"/>
      <c r="EQ151" s="37"/>
      <c r="ER151" s="37"/>
      <c r="ES151" s="37"/>
      <c r="ET151" s="37"/>
      <c r="EU151" s="37"/>
      <c r="WZC151" s="37"/>
      <c r="WZD151" s="37"/>
      <c r="WZE151" s="37"/>
      <c r="WZF151" s="37"/>
      <c r="WZG151" s="37"/>
      <c r="WZH151" s="37"/>
      <c r="WZI151" s="37"/>
      <c r="WZJ151" s="37"/>
      <c r="WZK151" s="37"/>
      <c r="WZL151" s="37"/>
      <c r="WZM151" s="37"/>
      <c r="WZN151" s="37"/>
      <c r="WZO151" s="37"/>
      <c r="WZP151" s="37"/>
      <c r="WZQ151" s="37"/>
      <c r="WZR151" s="37"/>
      <c r="WZS151" s="37"/>
      <c r="WZT151" s="37"/>
      <c r="WZU151" s="37"/>
      <c r="WZV151" s="37"/>
      <c r="WZW151" s="37"/>
      <c r="WZX151" s="37"/>
      <c r="WZY151" s="37"/>
      <c r="WZZ151" s="37"/>
      <c r="XAA151" s="37"/>
      <c r="XAB151" s="37"/>
      <c r="XAC151" s="37"/>
      <c r="XAD151" s="37"/>
      <c r="XAE151" s="37"/>
      <c r="XAF151" s="37"/>
      <c r="XAG151" s="37"/>
      <c r="XAH151" s="37"/>
      <c r="XAI151" s="37"/>
      <c r="XAJ151" s="37"/>
      <c r="XAK151" s="37"/>
      <c r="XAL151" s="37"/>
      <c r="XAM151" s="37"/>
      <c r="XAN151" s="37"/>
      <c r="XAO151" s="37"/>
      <c r="XAP151" s="37"/>
      <c r="XAQ151" s="37"/>
      <c r="XAR151" s="37"/>
      <c r="XAS151" s="37"/>
      <c r="XAT151" s="37"/>
      <c r="XAU151" s="37"/>
      <c r="XAV151" s="37"/>
      <c r="XAW151" s="37"/>
      <c r="XAX151" s="37"/>
      <c r="XAY151" s="37"/>
      <c r="XAZ151" s="37"/>
      <c r="XBA151" s="37"/>
      <c r="XBB151" s="37"/>
      <c r="XBC151" s="37"/>
      <c r="XBD151" s="37"/>
      <c r="XBE151" s="37"/>
      <c r="XBF151" s="37"/>
      <c r="XBG151" s="37"/>
      <c r="XBH151" s="37"/>
      <c r="XBI151" s="37"/>
      <c r="XBJ151" s="37"/>
      <c r="XBK151" s="37"/>
      <c r="XBL151" s="37"/>
      <c r="XBM151" s="37"/>
      <c r="XBN151" s="37"/>
      <c r="XBO151" s="37"/>
      <c r="XBP151" s="37"/>
      <c r="XBQ151" s="37"/>
      <c r="XBR151" s="37"/>
      <c r="XBS151" s="37"/>
      <c r="XBT151" s="37"/>
      <c r="XBU151" s="37"/>
      <c r="XBV151" s="37"/>
      <c r="XBW151" s="37"/>
      <c r="XBX151" s="37"/>
      <c r="XBY151" s="37"/>
      <c r="XBZ151" s="37"/>
      <c r="XCA151" s="37"/>
      <c r="XCB151" s="37"/>
      <c r="XCC151" s="37"/>
      <c r="XCD151" s="37"/>
      <c r="XCE151" s="37"/>
      <c r="XCF151" s="37"/>
      <c r="XCG151" s="37"/>
      <c r="XCH151" s="37"/>
      <c r="XCI151" s="37"/>
      <c r="XCJ151" s="37"/>
      <c r="XCK151" s="37"/>
      <c r="XCL151" s="37"/>
      <c r="XCM151" s="37"/>
      <c r="XCN151" s="37"/>
      <c r="XCO151" s="37"/>
      <c r="XCP151" s="37"/>
      <c r="XCQ151" s="37"/>
      <c r="XCR151" s="37"/>
      <c r="XCS151" s="37"/>
      <c r="XCT151" s="37"/>
      <c r="XCU151" s="37"/>
      <c r="XCV151" s="37"/>
      <c r="XCW151" s="37"/>
      <c r="XCX151" s="37"/>
      <c r="XCY151" s="37"/>
      <c r="XCZ151" s="37"/>
      <c r="XDA151" s="37"/>
      <c r="XDB151" s="37"/>
      <c r="XDC151" s="37"/>
      <c r="XDD151" s="37"/>
      <c r="XDE151" s="37"/>
      <c r="XDF151" s="37"/>
      <c r="XDG151" s="37"/>
      <c r="XDH151" s="37"/>
      <c r="XDI151" s="37"/>
      <c r="XDJ151" s="37"/>
      <c r="XDK151" s="37"/>
      <c r="XDL151" s="37"/>
      <c r="XDM151" s="37"/>
      <c r="XDN151" s="37"/>
      <c r="XDO151" s="37"/>
      <c r="XDP151" s="37"/>
      <c r="XDQ151" s="37"/>
      <c r="XDR151" s="37"/>
      <c r="XDS151" s="37"/>
      <c r="XDT151" s="37"/>
      <c r="XDU151" s="37"/>
      <c r="XDV151" s="37"/>
      <c r="XDW151" s="37"/>
      <c r="XDX151" s="37"/>
      <c r="XDY151" s="37"/>
      <c r="XDZ151" s="37"/>
      <c r="XEA151" s="37"/>
      <c r="XEB151" s="37"/>
      <c r="XEC151" s="37"/>
      <c r="XED151" s="37"/>
      <c r="XEE151" s="37"/>
      <c r="XEF151" s="37"/>
      <c r="XEG151" s="37"/>
      <c r="XEH151" s="37"/>
      <c r="XEI151" s="37"/>
      <c r="XEJ151" s="37"/>
      <c r="XEK151" s="37"/>
      <c r="XEL151" s="37"/>
      <c r="XEM151" s="37"/>
      <c r="XEN151" s="37"/>
      <c r="XEO151" s="37"/>
      <c r="XEP151" s="37"/>
      <c r="XEQ151" s="37"/>
      <c r="XER151" s="37"/>
      <c r="XES151" s="37"/>
      <c r="XET151" s="37"/>
      <c r="XEU151" s="37"/>
      <c r="XEV151" s="37"/>
      <c r="XEW151" s="37"/>
      <c r="XEX151" s="37"/>
      <c r="XEY151" s="37"/>
      <c r="XEZ151" s="37"/>
      <c r="XFA151" s="37"/>
      <c r="XFB151" s="37"/>
      <c r="XFC151" s="37"/>
      <c r="XFD151" s="37"/>
    </row>
    <row r="152" spans="1:16384" s="12" customFormat="1" ht="20.25" customHeight="1" x14ac:dyDescent="0.25">
      <c r="A152" s="93"/>
      <c r="B152" s="94"/>
      <c r="C152" s="77">
        <v>14</v>
      </c>
      <c r="D152" s="78"/>
      <c r="E152" s="56" t="s">
        <v>225</v>
      </c>
      <c r="F152" s="77">
        <f t="shared" si="19"/>
        <v>322.70472000000001</v>
      </c>
      <c r="G152" s="78"/>
      <c r="H152" s="56">
        <v>0</v>
      </c>
      <c r="I152" s="56">
        <f t="shared" si="17"/>
        <v>484.05708000000004</v>
      </c>
      <c r="J152" s="37"/>
      <c r="K152" s="37"/>
      <c r="L152" s="37"/>
      <c r="M152" s="37"/>
      <c r="N152" s="37"/>
      <c r="O152" s="37"/>
      <c r="P152" s="37"/>
      <c r="Q152" s="37"/>
      <c r="R152" s="37"/>
      <c r="S152" s="37"/>
      <c r="T152" s="37"/>
      <c r="U152" s="43" t="str">
        <f t="shared" ca="1" si="18"/>
        <v>214,..,2714</v>
      </c>
      <c r="V152" s="43">
        <f t="shared" ref="V152:W152" ca="1" si="31">V151+1</f>
        <v>214</v>
      </c>
      <c r="W152" s="43">
        <f t="shared" ca="1" si="31"/>
        <v>2714</v>
      </c>
      <c r="X152" s="37"/>
      <c r="Y152" s="37"/>
      <c r="Z152" s="37"/>
      <c r="AA152" s="37"/>
      <c r="AB152" s="37"/>
      <c r="AC152" s="37"/>
      <c r="AD152" s="37"/>
      <c r="AE152" s="37"/>
      <c r="AF152" s="37"/>
      <c r="AG152" s="37"/>
      <c r="AH152" s="37"/>
      <c r="AI152" s="37"/>
      <c r="AJ152" s="37"/>
      <c r="AK152" s="37"/>
      <c r="AL152" s="37"/>
      <c r="AM152" s="37"/>
      <c r="AN152" s="37"/>
      <c r="AO152" s="37"/>
      <c r="AP152" s="37"/>
      <c r="AQ152" s="37"/>
      <c r="AR152" s="37"/>
      <c r="AS152" s="37"/>
      <c r="AT152" s="37"/>
      <c r="AU152" s="37"/>
      <c r="AV152" s="37"/>
      <c r="AW152" s="37"/>
      <c r="AX152" s="37"/>
      <c r="AY152" s="37"/>
      <c r="AZ152" s="37"/>
      <c r="BA152" s="37"/>
      <c r="BB152" s="37"/>
      <c r="BC152" s="37"/>
      <c r="BD152" s="37"/>
      <c r="BE152" s="37"/>
      <c r="BF152" s="37"/>
      <c r="BG152" s="37"/>
      <c r="BH152" s="37"/>
      <c r="BI152" s="37"/>
      <c r="BJ152" s="37"/>
      <c r="BK152" s="37"/>
      <c r="BL152" s="37"/>
      <c r="BM152" s="37"/>
      <c r="BN152" s="37"/>
      <c r="BO152" s="37"/>
      <c r="BP152" s="37"/>
      <c r="BQ152" s="37"/>
      <c r="BR152" s="37"/>
      <c r="BS152" s="37"/>
      <c r="BT152" s="37"/>
      <c r="BU152" s="37"/>
      <c r="BV152" s="37"/>
      <c r="BW152" s="37"/>
      <c r="BX152" s="37"/>
      <c r="BY152" s="37"/>
      <c r="BZ152" s="37"/>
      <c r="CA152" s="37"/>
      <c r="CB152" s="37"/>
      <c r="CC152" s="37"/>
      <c r="CD152" s="37"/>
      <c r="CE152" s="37"/>
      <c r="CF152" s="37"/>
      <c r="CG152" s="37"/>
      <c r="CH152" s="37"/>
      <c r="CI152" s="37"/>
      <c r="CJ152" s="37"/>
      <c r="CK152" s="37"/>
      <c r="CL152" s="37"/>
      <c r="CM152" s="37"/>
      <c r="CN152" s="37"/>
      <c r="CO152" s="37"/>
      <c r="CP152" s="37"/>
      <c r="CQ152" s="37"/>
      <c r="CR152" s="37"/>
      <c r="CS152" s="37"/>
      <c r="CT152" s="37"/>
      <c r="CU152" s="37"/>
      <c r="CV152" s="37"/>
      <c r="CW152" s="37"/>
      <c r="CX152" s="37"/>
      <c r="CY152" s="37"/>
      <c r="CZ152" s="37"/>
      <c r="DA152" s="37"/>
      <c r="DB152" s="37"/>
      <c r="DC152" s="37"/>
      <c r="DD152" s="37"/>
      <c r="DE152" s="37"/>
      <c r="DF152" s="37"/>
      <c r="DG152" s="37"/>
      <c r="DH152" s="37"/>
      <c r="DI152" s="37"/>
      <c r="DJ152" s="37"/>
      <c r="DK152" s="37"/>
      <c r="DL152" s="37"/>
      <c r="DM152" s="37"/>
      <c r="DN152" s="37"/>
      <c r="DO152" s="37"/>
      <c r="DP152" s="37"/>
      <c r="DQ152" s="37"/>
      <c r="DR152" s="37"/>
      <c r="DS152" s="37"/>
      <c r="DT152" s="37"/>
      <c r="DU152" s="37"/>
      <c r="DV152" s="37"/>
      <c r="DW152" s="37"/>
      <c r="DX152" s="37"/>
      <c r="DY152" s="37"/>
      <c r="DZ152" s="37"/>
      <c r="EA152" s="37"/>
      <c r="EB152" s="37"/>
      <c r="EC152" s="37"/>
      <c r="ED152" s="37"/>
      <c r="EE152" s="37"/>
      <c r="EF152" s="37"/>
      <c r="EG152" s="37"/>
      <c r="EH152" s="37"/>
      <c r="EI152" s="37"/>
      <c r="EJ152" s="37"/>
      <c r="EK152" s="37"/>
      <c r="EL152" s="37"/>
      <c r="EM152" s="37"/>
      <c r="EN152" s="37"/>
      <c r="EO152" s="37"/>
      <c r="EP152" s="37"/>
      <c r="EQ152" s="37"/>
      <c r="ER152" s="37"/>
      <c r="ES152" s="37"/>
      <c r="ET152" s="37"/>
      <c r="EU152" s="37"/>
      <c r="WZC152" s="37"/>
      <c r="WZD152" s="37"/>
      <c r="WZE152" s="37"/>
      <c r="WZF152" s="37"/>
      <c r="WZG152" s="37"/>
      <c r="WZH152" s="37"/>
      <c r="WZI152" s="37"/>
      <c r="WZJ152" s="37"/>
      <c r="WZK152" s="37"/>
      <c r="WZL152" s="37"/>
      <c r="WZM152" s="37"/>
      <c r="WZN152" s="37"/>
      <c r="WZO152" s="37"/>
      <c r="WZP152" s="37"/>
      <c r="WZQ152" s="37"/>
      <c r="WZR152" s="37"/>
      <c r="WZS152" s="37"/>
      <c r="WZT152" s="37"/>
      <c r="WZU152" s="37"/>
      <c r="WZV152" s="37"/>
      <c r="WZW152" s="37"/>
      <c r="WZX152" s="37"/>
      <c r="WZY152" s="37"/>
      <c r="WZZ152" s="37"/>
      <c r="XAA152" s="37"/>
      <c r="XAB152" s="37"/>
      <c r="XAC152" s="37"/>
      <c r="XAD152" s="37"/>
      <c r="XAE152" s="37"/>
      <c r="XAF152" s="37"/>
      <c r="XAG152" s="37"/>
      <c r="XAH152" s="37"/>
      <c r="XAI152" s="37"/>
      <c r="XAJ152" s="37"/>
      <c r="XAK152" s="37"/>
      <c r="XAL152" s="37"/>
      <c r="XAM152" s="37"/>
      <c r="XAN152" s="37"/>
      <c r="XAO152" s="37"/>
      <c r="XAP152" s="37"/>
      <c r="XAQ152" s="37"/>
      <c r="XAR152" s="37"/>
      <c r="XAS152" s="37"/>
      <c r="XAT152" s="37"/>
      <c r="XAU152" s="37"/>
      <c r="XAV152" s="37"/>
      <c r="XAW152" s="37"/>
      <c r="XAX152" s="37"/>
      <c r="XAY152" s="37"/>
      <c r="XAZ152" s="37"/>
      <c r="XBA152" s="37"/>
      <c r="XBB152" s="37"/>
      <c r="XBC152" s="37"/>
      <c r="XBD152" s="37"/>
      <c r="XBE152" s="37"/>
      <c r="XBF152" s="37"/>
      <c r="XBG152" s="37"/>
      <c r="XBH152" s="37"/>
      <c r="XBI152" s="37"/>
      <c r="XBJ152" s="37"/>
      <c r="XBK152" s="37"/>
      <c r="XBL152" s="37"/>
      <c r="XBM152" s="37"/>
      <c r="XBN152" s="37"/>
      <c r="XBO152" s="37"/>
      <c r="XBP152" s="37"/>
      <c r="XBQ152" s="37"/>
      <c r="XBR152" s="37"/>
      <c r="XBS152" s="37"/>
      <c r="XBT152" s="37"/>
      <c r="XBU152" s="37"/>
      <c r="XBV152" s="37"/>
      <c r="XBW152" s="37"/>
      <c r="XBX152" s="37"/>
      <c r="XBY152" s="37"/>
      <c r="XBZ152" s="37"/>
      <c r="XCA152" s="37"/>
      <c r="XCB152" s="37"/>
      <c r="XCC152" s="37"/>
      <c r="XCD152" s="37"/>
      <c r="XCE152" s="37"/>
      <c r="XCF152" s="37"/>
      <c r="XCG152" s="37"/>
      <c r="XCH152" s="37"/>
      <c r="XCI152" s="37"/>
      <c r="XCJ152" s="37"/>
      <c r="XCK152" s="37"/>
      <c r="XCL152" s="37"/>
      <c r="XCM152" s="37"/>
      <c r="XCN152" s="37"/>
      <c r="XCO152" s="37"/>
      <c r="XCP152" s="37"/>
      <c r="XCQ152" s="37"/>
      <c r="XCR152" s="37"/>
      <c r="XCS152" s="37"/>
      <c r="XCT152" s="37"/>
      <c r="XCU152" s="37"/>
      <c r="XCV152" s="37"/>
      <c r="XCW152" s="37"/>
      <c r="XCX152" s="37"/>
      <c r="XCY152" s="37"/>
      <c r="XCZ152" s="37"/>
      <c r="XDA152" s="37"/>
      <c r="XDB152" s="37"/>
      <c r="XDC152" s="37"/>
      <c r="XDD152" s="37"/>
      <c r="XDE152" s="37"/>
      <c r="XDF152" s="37"/>
      <c r="XDG152" s="37"/>
      <c r="XDH152" s="37"/>
      <c r="XDI152" s="37"/>
      <c r="XDJ152" s="37"/>
      <c r="XDK152" s="37"/>
      <c r="XDL152" s="37"/>
      <c r="XDM152" s="37"/>
      <c r="XDN152" s="37"/>
      <c r="XDO152" s="37"/>
      <c r="XDP152" s="37"/>
      <c r="XDQ152" s="37"/>
      <c r="XDR152" s="37"/>
      <c r="XDS152" s="37"/>
      <c r="XDT152" s="37"/>
      <c r="XDU152" s="37"/>
      <c r="XDV152" s="37"/>
      <c r="XDW152" s="37"/>
      <c r="XDX152" s="37"/>
      <c r="XDY152" s="37"/>
      <c r="XDZ152" s="37"/>
      <c r="XEA152" s="37"/>
      <c r="XEB152" s="37"/>
      <c r="XEC152" s="37"/>
      <c r="XED152" s="37"/>
      <c r="XEE152" s="37"/>
      <c r="XEF152" s="37"/>
      <c r="XEG152" s="37"/>
      <c r="XEH152" s="37"/>
      <c r="XEI152" s="37"/>
      <c r="XEJ152" s="37"/>
      <c r="XEK152" s="37"/>
      <c r="XEL152" s="37"/>
      <c r="XEM152" s="37"/>
      <c r="XEN152" s="37"/>
      <c r="XEO152" s="37"/>
      <c r="XEP152" s="37"/>
      <c r="XEQ152" s="37"/>
      <c r="XER152" s="37"/>
      <c r="XES152" s="37"/>
      <c r="XET152" s="37"/>
      <c r="XEU152" s="37"/>
      <c r="XEV152" s="37"/>
      <c r="XEW152" s="37"/>
      <c r="XEX152" s="37"/>
      <c r="XEY152" s="37"/>
      <c r="XEZ152" s="37"/>
      <c r="XFA152" s="37"/>
      <c r="XFB152" s="37"/>
      <c r="XFC152" s="37"/>
      <c r="XFD152" s="37"/>
    </row>
    <row r="153" spans="1:16384" s="12" customFormat="1" ht="20.25" customHeight="1" x14ac:dyDescent="0.25">
      <c r="A153" s="93"/>
      <c r="B153" s="94"/>
      <c r="C153" s="77">
        <v>15</v>
      </c>
      <c r="D153" s="78"/>
      <c r="E153" s="56" t="s">
        <v>225</v>
      </c>
      <c r="F153" s="77">
        <f t="shared" si="19"/>
        <v>322.70472000000001</v>
      </c>
      <c r="G153" s="78"/>
      <c r="H153" s="56">
        <v>0</v>
      </c>
      <c r="I153" s="56">
        <f t="shared" si="17"/>
        <v>484.05708000000004</v>
      </c>
      <c r="J153" s="37"/>
      <c r="K153" s="37"/>
      <c r="L153" s="37"/>
      <c r="M153" s="37"/>
      <c r="N153" s="37"/>
      <c r="O153" s="37"/>
      <c r="P153" s="37"/>
      <c r="Q153" s="37"/>
      <c r="R153" s="37"/>
      <c r="S153" s="37"/>
      <c r="T153" s="37"/>
      <c r="U153" s="43" t="str">
        <f t="shared" ca="1" si="18"/>
        <v>215,..,2715</v>
      </c>
      <c r="V153" s="43">
        <f t="shared" ref="V153:W153" ca="1" si="32">V152+1</f>
        <v>215</v>
      </c>
      <c r="W153" s="43">
        <f t="shared" ca="1" si="32"/>
        <v>2715</v>
      </c>
      <c r="X153" s="37"/>
      <c r="Y153" s="37"/>
      <c r="Z153" s="37"/>
      <c r="AA153" s="37"/>
      <c r="AB153" s="37"/>
      <c r="AC153" s="37"/>
      <c r="AD153" s="37"/>
      <c r="AE153" s="37"/>
      <c r="AF153" s="37"/>
      <c r="AG153" s="37"/>
      <c r="AH153" s="37"/>
      <c r="AI153" s="37"/>
      <c r="AJ153" s="37"/>
      <c r="AK153" s="37"/>
      <c r="AL153" s="37"/>
      <c r="AM153" s="37"/>
      <c r="AN153" s="37"/>
      <c r="AO153" s="37"/>
      <c r="AP153" s="37"/>
      <c r="AQ153" s="37"/>
      <c r="AR153" s="37"/>
      <c r="AS153" s="37"/>
      <c r="AT153" s="37"/>
      <c r="AU153" s="37"/>
      <c r="AV153" s="37"/>
      <c r="AW153" s="37"/>
      <c r="AX153" s="37"/>
      <c r="AY153" s="37"/>
      <c r="AZ153" s="37"/>
      <c r="BA153" s="37"/>
      <c r="BB153" s="37"/>
      <c r="BC153" s="37"/>
      <c r="BD153" s="37"/>
      <c r="BE153" s="37"/>
      <c r="BF153" s="37"/>
      <c r="BG153" s="37"/>
      <c r="BH153" s="37"/>
      <c r="BI153" s="37"/>
      <c r="BJ153" s="37"/>
      <c r="BK153" s="37"/>
      <c r="BL153" s="37"/>
      <c r="BM153" s="37"/>
      <c r="BN153" s="37"/>
      <c r="BO153" s="37"/>
      <c r="BP153" s="37"/>
      <c r="BQ153" s="37"/>
      <c r="BR153" s="37"/>
      <c r="BS153" s="37"/>
      <c r="BT153" s="37"/>
      <c r="BU153" s="37"/>
      <c r="BV153" s="37"/>
      <c r="BW153" s="37"/>
      <c r="BX153" s="37"/>
      <c r="BY153" s="37"/>
      <c r="BZ153" s="37"/>
      <c r="CA153" s="37"/>
      <c r="CB153" s="37"/>
      <c r="CC153" s="37"/>
      <c r="CD153" s="37"/>
      <c r="CE153" s="37"/>
      <c r="CF153" s="37"/>
      <c r="CG153" s="37"/>
      <c r="CH153" s="37"/>
      <c r="CI153" s="37"/>
      <c r="CJ153" s="37"/>
      <c r="CK153" s="37"/>
      <c r="CL153" s="37"/>
      <c r="CM153" s="37"/>
      <c r="CN153" s="37"/>
      <c r="CO153" s="37"/>
      <c r="CP153" s="37"/>
      <c r="CQ153" s="37"/>
      <c r="CR153" s="37"/>
      <c r="CS153" s="37"/>
      <c r="CT153" s="37"/>
      <c r="CU153" s="37"/>
      <c r="CV153" s="37"/>
      <c r="CW153" s="37"/>
      <c r="CX153" s="37"/>
      <c r="CY153" s="37"/>
      <c r="CZ153" s="37"/>
      <c r="DA153" s="37"/>
      <c r="DB153" s="37"/>
      <c r="DC153" s="37"/>
      <c r="DD153" s="37"/>
      <c r="DE153" s="37"/>
      <c r="DF153" s="37"/>
      <c r="DG153" s="37"/>
      <c r="DH153" s="37"/>
      <c r="DI153" s="37"/>
      <c r="DJ153" s="37"/>
      <c r="DK153" s="37"/>
      <c r="DL153" s="37"/>
      <c r="DM153" s="37"/>
      <c r="DN153" s="37"/>
      <c r="DO153" s="37"/>
      <c r="DP153" s="37"/>
      <c r="DQ153" s="37"/>
      <c r="DR153" s="37"/>
      <c r="DS153" s="37"/>
      <c r="DT153" s="37"/>
      <c r="DU153" s="37"/>
      <c r="DV153" s="37"/>
      <c r="DW153" s="37"/>
      <c r="DX153" s="37"/>
      <c r="DY153" s="37"/>
      <c r="DZ153" s="37"/>
      <c r="EA153" s="37"/>
      <c r="EB153" s="37"/>
      <c r="EC153" s="37"/>
      <c r="ED153" s="37"/>
      <c r="EE153" s="37"/>
      <c r="EF153" s="37"/>
      <c r="EG153" s="37"/>
      <c r="EH153" s="37"/>
      <c r="EI153" s="37"/>
      <c r="EJ153" s="37"/>
      <c r="EK153" s="37"/>
      <c r="EL153" s="37"/>
      <c r="EM153" s="37"/>
      <c r="EN153" s="37"/>
      <c r="EO153" s="37"/>
      <c r="EP153" s="37"/>
      <c r="EQ153" s="37"/>
      <c r="ER153" s="37"/>
      <c r="ES153" s="37"/>
      <c r="ET153" s="37"/>
      <c r="EU153" s="37"/>
      <c r="WZC153" s="37"/>
      <c r="WZD153" s="37"/>
      <c r="WZE153" s="37"/>
      <c r="WZF153" s="37"/>
      <c r="WZG153" s="37"/>
      <c r="WZH153" s="37"/>
      <c r="WZI153" s="37"/>
      <c r="WZJ153" s="37"/>
      <c r="WZK153" s="37"/>
      <c r="WZL153" s="37"/>
      <c r="WZM153" s="37"/>
      <c r="WZN153" s="37"/>
      <c r="WZO153" s="37"/>
      <c r="WZP153" s="37"/>
      <c r="WZQ153" s="37"/>
      <c r="WZR153" s="37"/>
      <c r="WZS153" s="37"/>
      <c r="WZT153" s="37"/>
      <c r="WZU153" s="37"/>
      <c r="WZV153" s="37"/>
      <c r="WZW153" s="37"/>
      <c r="WZX153" s="37"/>
      <c r="WZY153" s="37"/>
      <c r="WZZ153" s="37"/>
      <c r="XAA153" s="37"/>
      <c r="XAB153" s="37"/>
      <c r="XAC153" s="37"/>
      <c r="XAD153" s="37"/>
      <c r="XAE153" s="37"/>
      <c r="XAF153" s="37"/>
      <c r="XAG153" s="37"/>
      <c r="XAH153" s="37"/>
      <c r="XAI153" s="37"/>
      <c r="XAJ153" s="37"/>
      <c r="XAK153" s="37"/>
      <c r="XAL153" s="37"/>
      <c r="XAM153" s="37"/>
      <c r="XAN153" s="37"/>
      <c r="XAO153" s="37"/>
      <c r="XAP153" s="37"/>
      <c r="XAQ153" s="37"/>
      <c r="XAR153" s="37"/>
      <c r="XAS153" s="37"/>
      <c r="XAT153" s="37"/>
      <c r="XAU153" s="37"/>
      <c r="XAV153" s="37"/>
      <c r="XAW153" s="37"/>
      <c r="XAX153" s="37"/>
      <c r="XAY153" s="37"/>
      <c r="XAZ153" s="37"/>
      <c r="XBA153" s="37"/>
      <c r="XBB153" s="37"/>
      <c r="XBC153" s="37"/>
      <c r="XBD153" s="37"/>
      <c r="XBE153" s="37"/>
      <c r="XBF153" s="37"/>
      <c r="XBG153" s="37"/>
      <c r="XBH153" s="37"/>
      <c r="XBI153" s="37"/>
      <c r="XBJ153" s="37"/>
      <c r="XBK153" s="37"/>
      <c r="XBL153" s="37"/>
      <c r="XBM153" s="37"/>
      <c r="XBN153" s="37"/>
      <c r="XBO153" s="37"/>
      <c r="XBP153" s="37"/>
      <c r="XBQ153" s="37"/>
      <c r="XBR153" s="37"/>
      <c r="XBS153" s="37"/>
      <c r="XBT153" s="37"/>
      <c r="XBU153" s="37"/>
      <c r="XBV153" s="37"/>
      <c r="XBW153" s="37"/>
      <c r="XBX153" s="37"/>
      <c r="XBY153" s="37"/>
      <c r="XBZ153" s="37"/>
      <c r="XCA153" s="37"/>
      <c r="XCB153" s="37"/>
      <c r="XCC153" s="37"/>
      <c r="XCD153" s="37"/>
      <c r="XCE153" s="37"/>
      <c r="XCF153" s="37"/>
      <c r="XCG153" s="37"/>
      <c r="XCH153" s="37"/>
      <c r="XCI153" s="37"/>
      <c r="XCJ153" s="37"/>
      <c r="XCK153" s="37"/>
      <c r="XCL153" s="37"/>
      <c r="XCM153" s="37"/>
      <c r="XCN153" s="37"/>
      <c r="XCO153" s="37"/>
      <c r="XCP153" s="37"/>
      <c r="XCQ153" s="37"/>
      <c r="XCR153" s="37"/>
      <c r="XCS153" s="37"/>
      <c r="XCT153" s="37"/>
      <c r="XCU153" s="37"/>
      <c r="XCV153" s="37"/>
      <c r="XCW153" s="37"/>
      <c r="XCX153" s="37"/>
      <c r="XCY153" s="37"/>
      <c r="XCZ153" s="37"/>
      <c r="XDA153" s="37"/>
      <c r="XDB153" s="37"/>
      <c r="XDC153" s="37"/>
      <c r="XDD153" s="37"/>
      <c r="XDE153" s="37"/>
      <c r="XDF153" s="37"/>
      <c r="XDG153" s="37"/>
      <c r="XDH153" s="37"/>
      <c r="XDI153" s="37"/>
      <c r="XDJ153" s="37"/>
      <c r="XDK153" s="37"/>
      <c r="XDL153" s="37"/>
      <c r="XDM153" s="37"/>
      <c r="XDN153" s="37"/>
      <c r="XDO153" s="37"/>
      <c r="XDP153" s="37"/>
      <c r="XDQ153" s="37"/>
      <c r="XDR153" s="37"/>
      <c r="XDS153" s="37"/>
      <c r="XDT153" s="37"/>
      <c r="XDU153" s="37"/>
      <c r="XDV153" s="37"/>
      <c r="XDW153" s="37"/>
      <c r="XDX153" s="37"/>
      <c r="XDY153" s="37"/>
      <c r="XDZ153" s="37"/>
      <c r="XEA153" s="37"/>
      <c r="XEB153" s="37"/>
      <c r="XEC153" s="37"/>
      <c r="XED153" s="37"/>
      <c r="XEE153" s="37"/>
      <c r="XEF153" s="37"/>
      <c r="XEG153" s="37"/>
      <c r="XEH153" s="37"/>
      <c r="XEI153" s="37"/>
      <c r="XEJ153" s="37"/>
      <c r="XEK153" s="37"/>
      <c r="XEL153" s="37"/>
      <c r="XEM153" s="37"/>
      <c r="XEN153" s="37"/>
      <c r="XEO153" s="37"/>
      <c r="XEP153" s="37"/>
      <c r="XEQ153" s="37"/>
      <c r="XER153" s="37"/>
      <c r="XES153" s="37"/>
      <c r="XET153" s="37"/>
      <c r="XEU153" s="37"/>
      <c r="XEV153" s="37"/>
      <c r="XEW153" s="37"/>
      <c r="XEX153" s="37"/>
      <c r="XEY153" s="37"/>
      <c r="XEZ153" s="37"/>
      <c r="XFA153" s="37"/>
      <c r="XFB153" s="37"/>
      <c r="XFC153" s="37"/>
      <c r="XFD153" s="37"/>
    </row>
    <row r="154" spans="1:16384" s="12" customFormat="1" ht="20.25" customHeight="1" x14ac:dyDescent="0.25">
      <c r="A154" s="93"/>
      <c r="B154" s="94"/>
      <c r="C154" s="77">
        <v>16</v>
      </c>
      <c r="D154" s="78"/>
      <c r="E154" s="56" t="s">
        <v>225</v>
      </c>
      <c r="F154" s="77">
        <f t="shared" si="19"/>
        <v>322.70472000000001</v>
      </c>
      <c r="G154" s="78"/>
      <c r="H154" s="56">
        <v>0</v>
      </c>
      <c r="I154" s="56">
        <f t="shared" si="17"/>
        <v>484.05708000000004</v>
      </c>
      <c r="J154" s="37"/>
      <c r="K154" s="37"/>
      <c r="L154" s="37"/>
      <c r="M154" s="37"/>
      <c r="N154" s="37"/>
      <c r="O154" s="37"/>
      <c r="P154" s="37"/>
      <c r="Q154" s="37"/>
      <c r="R154" s="37"/>
      <c r="S154" s="37"/>
      <c r="T154" s="37"/>
      <c r="U154" s="43" t="str">
        <f t="shared" ca="1" si="18"/>
        <v>216,..,2716</v>
      </c>
      <c r="V154" s="43">
        <f t="shared" ref="V154:W154" ca="1" si="33">V153+1</f>
        <v>216</v>
      </c>
      <c r="W154" s="43">
        <f t="shared" ca="1" si="33"/>
        <v>2716</v>
      </c>
      <c r="X154" s="37"/>
      <c r="Y154" s="37"/>
      <c r="Z154" s="37"/>
      <c r="AA154" s="37"/>
      <c r="AB154" s="37"/>
      <c r="AC154" s="37"/>
      <c r="AD154" s="37"/>
      <c r="AE154" s="37"/>
      <c r="AF154" s="37"/>
      <c r="AG154" s="37"/>
      <c r="AH154" s="37"/>
      <c r="AI154" s="37"/>
      <c r="AJ154" s="37"/>
      <c r="AK154" s="37"/>
      <c r="AL154" s="37"/>
      <c r="AM154" s="37"/>
      <c r="AN154" s="37"/>
      <c r="AO154" s="37"/>
      <c r="AP154" s="37"/>
      <c r="AQ154" s="37"/>
      <c r="AR154" s="37"/>
      <c r="AS154" s="37"/>
      <c r="AT154" s="37"/>
      <c r="AU154" s="37"/>
      <c r="AV154" s="37"/>
      <c r="AW154" s="37"/>
      <c r="AX154" s="37"/>
      <c r="AY154" s="37"/>
      <c r="AZ154" s="37"/>
      <c r="BA154" s="37"/>
      <c r="BB154" s="37"/>
      <c r="BC154" s="37"/>
      <c r="BD154" s="37"/>
      <c r="BE154" s="37"/>
      <c r="BF154" s="37"/>
      <c r="BG154" s="37"/>
      <c r="BH154" s="37"/>
      <c r="BI154" s="37"/>
      <c r="BJ154" s="37"/>
      <c r="BK154" s="37"/>
      <c r="BL154" s="37"/>
      <c r="BM154" s="37"/>
      <c r="BN154" s="37"/>
      <c r="BO154" s="37"/>
      <c r="BP154" s="37"/>
      <c r="BQ154" s="37"/>
      <c r="BR154" s="37"/>
      <c r="BS154" s="37"/>
      <c r="BT154" s="37"/>
      <c r="BU154" s="37"/>
      <c r="BV154" s="37"/>
      <c r="BW154" s="37"/>
      <c r="BX154" s="37"/>
      <c r="BY154" s="37"/>
      <c r="BZ154" s="37"/>
      <c r="CA154" s="37"/>
      <c r="CB154" s="37"/>
      <c r="CC154" s="37"/>
      <c r="CD154" s="37"/>
      <c r="CE154" s="37"/>
      <c r="CF154" s="37"/>
      <c r="CG154" s="37"/>
      <c r="CH154" s="37"/>
      <c r="CI154" s="37"/>
      <c r="CJ154" s="37"/>
      <c r="CK154" s="37"/>
      <c r="CL154" s="37"/>
      <c r="CM154" s="37"/>
      <c r="CN154" s="37"/>
      <c r="CO154" s="37"/>
      <c r="CP154" s="37"/>
      <c r="CQ154" s="37"/>
      <c r="CR154" s="37"/>
      <c r="CS154" s="37"/>
      <c r="CT154" s="37"/>
      <c r="CU154" s="37"/>
      <c r="CV154" s="37"/>
      <c r="CW154" s="37"/>
      <c r="CX154" s="37"/>
      <c r="CY154" s="37"/>
      <c r="CZ154" s="37"/>
      <c r="DA154" s="37"/>
      <c r="DB154" s="37"/>
      <c r="DC154" s="37"/>
      <c r="DD154" s="37"/>
      <c r="DE154" s="37"/>
      <c r="DF154" s="37"/>
      <c r="DG154" s="37"/>
      <c r="DH154" s="37"/>
      <c r="DI154" s="37"/>
      <c r="DJ154" s="37"/>
      <c r="DK154" s="37"/>
      <c r="DL154" s="37"/>
      <c r="DM154" s="37"/>
      <c r="DN154" s="37"/>
      <c r="DO154" s="37"/>
      <c r="DP154" s="37"/>
      <c r="DQ154" s="37"/>
      <c r="DR154" s="37"/>
      <c r="DS154" s="37"/>
      <c r="DT154" s="37"/>
      <c r="DU154" s="37"/>
      <c r="DV154" s="37"/>
      <c r="DW154" s="37"/>
      <c r="DX154" s="37"/>
      <c r="DY154" s="37"/>
      <c r="DZ154" s="37"/>
      <c r="EA154" s="37"/>
      <c r="EB154" s="37"/>
      <c r="EC154" s="37"/>
      <c r="ED154" s="37"/>
      <c r="EE154" s="37"/>
      <c r="EF154" s="37"/>
      <c r="EG154" s="37"/>
      <c r="EH154" s="37"/>
      <c r="EI154" s="37"/>
      <c r="EJ154" s="37"/>
      <c r="EK154" s="37"/>
      <c r="EL154" s="37"/>
      <c r="EM154" s="37"/>
      <c r="EN154" s="37"/>
      <c r="EO154" s="37"/>
      <c r="EP154" s="37"/>
      <c r="EQ154" s="37"/>
      <c r="ER154" s="37"/>
      <c r="ES154" s="37"/>
      <c r="ET154" s="37"/>
      <c r="EU154" s="37"/>
      <c r="WZC154" s="37"/>
      <c r="WZD154" s="37"/>
      <c r="WZE154" s="37"/>
      <c r="WZF154" s="37"/>
      <c r="WZG154" s="37"/>
      <c r="WZH154" s="37"/>
      <c r="WZI154" s="37"/>
      <c r="WZJ154" s="37"/>
      <c r="WZK154" s="37"/>
      <c r="WZL154" s="37"/>
      <c r="WZM154" s="37"/>
      <c r="WZN154" s="37"/>
      <c r="WZO154" s="37"/>
      <c r="WZP154" s="37"/>
      <c r="WZQ154" s="37"/>
      <c r="WZR154" s="37"/>
      <c r="WZS154" s="37"/>
      <c r="WZT154" s="37"/>
      <c r="WZU154" s="37"/>
      <c r="WZV154" s="37"/>
      <c r="WZW154" s="37"/>
      <c r="WZX154" s="37"/>
      <c r="WZY154" s="37"/>
      <c r="WZZ154" s="37"/>
      <c r="XAA154" s="37"/>
      <c r="XAB154" s="37"/>
      <c r="XAC154" s="37"/>
      <c r="XAD154" s="37"/>
      <c r="XAE154" s="37"/>
      <c r="XAF154" s="37"/>
      <c r="XAG154" s="37"/>
      <c r="XAH154" s="37"/>
      <c r="XAI154" s="37"/>
      <c r="XAJ154" s="37"/>
      <c r="XAK154" s="37"/>
      <c r="XAL154" s="37"/>
      <c r="XAM154" s="37"/>
      <c r="XAN154" s="37"/>
      <c r="XAO154" s="37"/>
      <c r="XAP154" s="37"/>
      <c r="XAQ154" s="37"/>
      <c r="XAR154" s="37"/>
      <c r="XAS154" s="37"/>
      <c r="XAT154" s="37"/>
      <c r="XAU154" s="37"/>
      <c r="XAV154" s="37"/>
      <c r="XAW154" s="37"/>
      <c r="XAX154" s="37"/>
      <c r="XAY154" s="37"/>
      <c r="XAZ154" s="37"/>
      <c r="XBA154" s="37"/>
      <c r="XBB154" s="37"/>
      <c r="XBC154" s="37"/>
      <c r="XBD154" s="37"/>
      <c r="XBE154" s="37"/>
      <c r="XBF154" s="37"/>
      <c r="XBG154" s="37"/>
      <c r="XBH154" s="37"/>
      <c r="XBI154" s="37"/>
      <c r="XBJ154" s="37"/>
      <c r="XBK154" s="37"/>
      <c r="XBL154" s="37"/>
      <c r="XBM154" s="37"/>
      <c r="XBN154" s="37"/>
      <c r="XBO154" s="37"/>
      <c r="XBP154" s="37"/>
      <c r="XBQ154" s="37"/>
      <c r="XBR154" s="37"/>
      <c r="XBS154" s="37"/>
      <c r="XBT154" s="37"/>
      <c r="XBU154" s="37"/>
      <c r="XBV154" s="37"/>
      <c r="XBW154" s="37"/>
      <c r="XBX154" s="37"/>
      <c r="XBY154" s="37"/>
      <c r="XBZ154" s="37"/>
      <c r="XCA154" s="37"/>
      <c r="XCB154" s="37"/>
      <c r="XCC154" s="37"/>
      <c r="XCD154" s="37"/>
      <c r="XCE154" s="37"/>
      <c r="XCF154" s="37"/>
      <c r="XCG154" s="37"/>
      <c r="XCH154" s="37"/>
      <c r="XCI154" s="37"/>
      <c r="XCJ154" s="37"/>
      <c r="XCK154" s="37"/>
      <c r="XCL154" s="37"/>
      <c r="XCM154" s="37"/>
      <c r="XCN154" s="37"/>
      <c r="XCO154" s="37"/>
      <c r="XCP154" s="37"/>
      <c r="XCQ154" s="37"/>
      <c r="XCR154" s="37"/>
      <c r="XCS154" s="37"/>
      <c r="XCT154" s="37"/>
      <c r="XCU154" s="37"/>
      <c r="XCV154" s="37"/>
      <c r="XCW154" s="37"/>
      <c r="XCX154" s="37"/>
      <c r="XCY154" s="37"/>
      <c r="XCZ154" s="37"/>
      <c r="XDA154" s="37"/>
      <c r="XDB154" s="37"/>
      <c r="XDC154" s="37"/>
      <c r="XDD154" s="37"/>
      <c r="XDE154" s="37"/>
      <c r="XDF154" s="37"/>
      <c r="XDG154" s="37"/>
      <c r="XDH154" s="37"/>
      <c r="XDI154" s="37"/>
      <c r="XDJ154" s="37"/>
      <c r="XDK154" s="37"/>
      <c r="XDL154" s="37"/>
      <c r="XDM154" s="37"/>
      <c r="XDN154" s="37"/>
      <c r="XDO154" s="37"/>
      <c r="XDP154" s="37"/>
      <c r="XDQ154" s="37"/>
      <c r="XDR154" s="37"/>
      <c r="XDS154" s="37"/>
      <c r="XDT154" s="37"/>
      <c r="XDU154" s="37"/>
      <c r="XDV154" s="37"/>
      <c r="XDW154" s="37"/>
      <c r="XDX154" s="37"/>
      <c r="XDY154" s="37"/>
      <c r="XDZ154" s="37"/>
      <c r="XEA154" s="37"/>
      <c r="XEB154" s="37"/>
      <c r="XEC154" s="37"/>
      <c r="XED154" s="37"/>
      <c r="XEE154" s="37"/>
      <c r="XEF154" s="37"/>
      <c r="XEG154" s="37"/>
      <c r="XEH154" s="37"/>
      <c r="XEI154" s="37"/>
      <c r="XEJ154" s="37"/>
      <c r="XEK154" s="37"/>
      <c r="XEL154" s="37"/>
      <c r="XEM154" s="37"/>
      <c r="XEN154" s="37"/>
      <c r="XEO154" s="37"/>
      <c r="XEP154" s="37"/>
      <c r="XEQ154" s="37"/>
      <c r="XER154" s="37"/>
      <c r="XES154" s="37"/>
      <c r="XET154" s="37"/>
      <c r="XEU154" s="37"/>
      <c r="XEV154" s="37"/>
      <c r="XEW154" s="37"/>
      <c r="XEX154" s="37"/>
      <c r="XEY154" s="37"/>
      <c r="XEZ154" s="37"/>
      <c r="XFA154" s="37"/>
      <c r="XFB154" s="37"/>
      <c r="XFC154" s="37"/>
      <c r="XFD154" s="37"/>
    </row>
    <row r="155" spans="1:16384" s="12" customFormat="1" ht="20.25" customHeight="1" x14ac:dyDescent="0.25">
      <c r="A155" s="93"/>
      <c r="B155" s="94"/>
      <c r="C155" s="77">
        <v>17</v>
      </c>
      <c r="D155" s="78"/>
      <c r="E155" s="56" t="s">
        <v>225</v>
      </c>
      <c r="F155" s="77">
        <f t="shared" si="19"/>
        <v>322.70472000000001</v>
      </c>
      <c r="G155" s="78"/>
      <c r="H155" s="56">
        <v>0</v>
      </c>
      <c r="I155" s="56">
        <f t="shared" si="17"/>
        <v>484.05708000000004</v>
      </c>
      <c r="J155" s="1"/>
      <c r="K155" s="1"/>
      <c r="L155" s="1"/>
      <c r="M155" s="1"/>
      <c r="N155" s="1"/>
      <c r="O155" s="1"/>
      <c r="P155" s="1"/>
      <c r="Q155" s="1"/>
      <c r="R155" s="1"/>
      <c r="S155" s="1"/>
      <c r="T155" s="1"/>
      <c r="U155" s="43" t="str">
        <f t="shared" ca="1" si="18"/>
        <v>217,..,2717</v>
      </c>
      <c r="V155" s="43">
        <f t="shared" ref="V155:W155" ca="1" si="34">V154+1</f>
        <v>217</v>
      </c>
      <c r="W155" s="43">
        <f t="shared" ca="1" si="34"/>
        <v>2717</v>
      </c>
      <c r="X155" s="1"/>
      <c r="Y155" s="1"/>
      <c r="Z155" s="1"/>
      <c r="AA155" s="1"/>
      <c r="AB155" s="37"/>
      <c r="AC155" s="37"/>
      <c r="AD155" s="37"/>
      <c r="AE155" s="37"/>
      <c r="AF155" s="37"/>
      <c r="AG155" s="37"/>
      <c r="AH155" s="37"/>
      <c r="AI155" s="37"/>
      <c r="AJ155" s="37"/>
      <c r="AK155" s="37"/>
      <c r="AL155" s="37"/>
      <c r="AM155" s="37"/>
      <c r="AN155" s="37"/>
      <c r="AO155" s="37"/>
      <c r="AP155" s="37"/>
      <c r="AQ155" s="37"/>
      <c r="AR155" s="37"/>
      <c r="AS155" s="37"/>
      <c r="AT155" s="37"/>
      <c r="AU155" s="37"/>
      <c r="AV155" s="37"/>
      <c r="AW155" s="37"/>
      <c r="AX155" s="37"/>
      <c r="AY155" s="37"/>
      <c r="AZ155" s="37"/>
      <c r="BA155" s="37"/>
      <c r="BB155" s="37"/>
      <c r="BC155" s="37"/>
      <c r="BD155" s="37"/>
      <c r="BE155" s="37"/>
      <c r="BF155" s="37"/>
      <c r="BG155" s="37"/>
      <c r="BH155" s="37"/>
      <c r="BI155" s="37"/>
      <c r="BJ155" s="37"/>
      <c r="BK155" s="37"/>
      <c r="BL155" s="37"/>
      <c r="BM155" s="37"/>
      <c r="BN155" s="37"/>
      <c r="BO155" s="37"/>
      <c r="BP155" s="37"/>
      <c r="BQ155" s="37"/>
      <c r="BR155" s="37"/>
      <c r="BS155" s="37"/>
      <c r="BT155" s="37"/>
      <c r="BU155" s="37"/>
      <c r="BV155" s="37"/>
      <c r="BW155" s="37"/>
      <c r="BX155" s="37"/>
      <c r="BY155" s="37"/>
      <c r="BZ155" s="37"/>
      <c r="CA155" s="37"/>
      <c r="CB155" s="37"/>
      <c r="CC155" s="37"/>
      <c r="CD155" s="37"/>
      <c r="CE155" s="37"/>
      <c r="CF155" s="37"/>
      <c r="CG155" s="37"/>
      <c r="CH155" s="37"/>
      <c r="CI155" s="37"/>
      <c r="CJ155" s="37"/>
      <c r="CK155" s="37"/>
      <c r="CL155" s="37"/>
      <c r="CM155" s="37"/>
      <c r="CN155" s="37"/>
      <c r="CO155" s="37"/>
      <c r="CP155" s="37"/>
      <c r="CQ155" s="37"/>
      <c r="CR155" s="37"/>
      <c r="CS155" s="37"/>
      <c r="CT155" s="37"/>
      <c r="CU155" s="37"/>
      <c r="CV155" s="37"/>
      <c r="CW155" s="37"/>
      <c r="CX155" s="37"/>
      <c r="CY155" s="37"/>
      <c r="CZ155" s="37"/>
      <c r="DA155" s="37"/>
      <c r="DB155" s="37"/>
      <c r="DC155" s="37"/>
      <c r="DD155" s="37"/>
      <c r="DE155" s="37"/>
      <c r="DF155" s="37"/>
      <c r="DG155" s="37"/>
      <c r="DH155" s="37"/>
      <c r="DI155" s="37"/>
      <c r="DJ155" s="37"/>
      <c r="DK155" s="37"/>
      <c r="DL155" s="37"/>
      <c r="DM155" s="37"/>
      <c r="DN155" s="37"/>
      <c r="DO155" s="37"/>
      <c r="DP155" s="37"/>
      <c r="DQ155" s="37"/>
      <c r="DR155" s="37"/>
      <c r="DS155" s="37"/>
      <c r="DT155" s="37"/>
      <c r="DU155" s="37"/>
      <c r="DV155" s="37"/>
      <c r="DW155" s="37"/>
      <c r="DX155" s="37"/>
      <c r="DY155" s="37"/>
      <c r="DZ155" s="37"/>
      <c r="EA155" s="37"/>
      <c r="EB155" s="37"/>
      <c r="EC155" s="37"/>
      <c r="ED155" s="37"/>
      <c r="EE155" s="37"/>
      <c r="EF155" s="37"/>
      <c r="EG155" s="37"/>
      <c r="EH155" s="37"/>
      <c r="EI155" s="37"/>
      <c r="EJ155" s="37"/>
      <c r="EK155" s="37"/>
      <c r="EL155" s="37"/>
      <c r="EM155" s="37"/>
      <c r="EN155" s="37"/>
      <c r="EO155" s="37"/>
      <c r="EP155" s="37"/>
      <c r="EQ155" s="37"/>
      <c r="ER155" s="37"/>
      <c r="ES155" s="37"/>
      <c r="ET155" s="37"/>
      <c r="EU155" s="37"/>
      <c r="WZC155" s="37"/>
      <c r="WZD155" s="37"/>
      <c r="WZE155" s="37"/>
      <c r="WZF155" s="37"/>
      <c r="WZG155" s="37"/>
      <c r="WZH155" s="37"/>
      <c r="WZI155" s="37"/>
      <c r="WZJ155" s="37"/>
      <c r="WZK155" s="37"/>
      <c r="WZL155" s="37"/>
      <c r="WZM155" s="37"/>
      <c r="WZN155" s="37"/>
      <c r="WZO155" s="37"/>
      <c r="WZP155" s="37"/>
      <c r="WZQ155" s="37"/>
      <c r="WZR155" s="37"/>
      <c r="WZS155" s="37"/>
      <c r="WZT155" s="37"/>
      <c r="WZU155" s="37"/>
      <c r="WZV155" s="37"/>
      <c r="WZW155" s="37"/>
      <c r="WZX155" s="37"/>
      <c r="WZY155" s="37"/>
      <c r="WZZ155" s="37"/>
      <c r="XAA155" s="37"/>
      <c r="XAB155" s="37"/>
      <c r="XAC155" s="37"/>
      <c r="XAD155" s="37"/>
      <c r="XAE155" s="37"/>
      <c r="XAF155" s="37"/>
      <c r="XAG155" s="37"/>
      <c r="XAH155" s="37"/>
      <c r="XAI155" s="37"/>
      <c r="XAJ155" s="37"/>
      <c r="XAK155" s="37"/>
      <c r="XAL155" s="37"/>
      <c r="XAM155" s="37"/>
      <c r="XAN155" s="37"/>
      <c r="XAO155" s="37"/>
      <c r="XAP155" s="37"/>
      <c r="XAQ155" s="37"/>
      <c r="XAR155" s="37"/>
      <c r="XAS155" s="37"/>
      <c r="XAT155" s="37"/>
      <c r="XAU155" s="37"/>
      <c r="XAV155" s="37"/>
      <c r="XAW155" s="37"/>
      <c r="XAX155" s="37"/>
      <c r="XAY155" s="37"/>
      <c r="XAZ155" s="37"/>
      <c r="XBA155" s="37"/>
      <c r="XBB155" s="37"/>
      <c r="XBC155" s="37"/>
      <c r="XBD155" s="37"/>
      <c r="XBE155" s="37"/>
      <c r="XBF155" s="37"/>
      <c r="XBG155" s="37"/>
      <c r="XBH155" s="37"/>
      <c r="XBI155" s="37"/>
      <c r="XBJ155" s="37"/>
      <c r="XBK155" s="37"/>
      <c r="XBL155" s="37"/>
      <c r="XBM155" s="37"/>
      <c r="XBN155" s="37"/>
      <c r="XBO155" s="37"/>
      <c r="XBP155" s="37"/>
      <c r="XBQ155" s="37"/>
      <c r="XBR155" s="37"/>
      <c r="XBS155" s="37"/>
      <c r="XBT155" s="37"/>
      <c r="XBU155" s="37"/>
      <c r="XBV155" s="37"/>
      <c r="XBW155" s="37"/>
      <c r="XBX155" s="37"/>
      <c r="XBY155" s="37"/>
      <c r="XBZ155" s="37"/>
      <c r="XCA155" s="37"/>
      <c r="XCB155" s="37"/>
      <c r="XCC155" s="37"/>
      <c r="XCD155" s="37"/>
      <c r="XCE155" s="37"/>
      <c r="XCF155" s="37"/>
      <c r="XCG155" s="37"/>
      <c r="XCH155" s="37"/>
      <c r="XCI155" s="37"/>
      <c r="XCJ155" s="37"/>
      <c r="XCK155" s="37"/>
      <c r="XCL155" s="37"/>
      <c r="XCM155" s="37"/>
      <c r="XCN155" s="37"/>
      <c r="XCO155" s="37"/>
      <c r="XCP155" s="37"/>
      <c r="XCQ155" s="37"/>
      <c r="XCR155" s="37"/>
      <c r="XCS155" s="37"/>
      <c r="XCT155" s="37"/>
      <c r="XCU155" s="37"/>
      <c r="XCV155" s="37"/>
      <c r="XCW155" s="37"/>
      <c r="XCX155" s="37"/>
      <c r="XCY155" s="37"/>
      <c r="XCZ155" s="37"/>
      <c r="XDA155" s="37"/>
      <c r="XDB155" s="37"/>
      <c r="XDC155" s="37"/>
      <c r="XDD155" s="37"/>
      <c r="XDE155" s="37"/>
      <c r="XDF155" s="37"/>
      <c r="XDG155" s="37"/>
      <c r="XDH155" s="37"/>
      <c r="XDI155" s="37"/>
      <c r="XDJ155" s="37"/>
      <c r="XDK155" s="37"/>
      <c r="XDL155" s="37"/>
      <c r="XDM155" s="37"/>
      <c r="XDN155" s="37"/>
      <c r="XDO155" s="37"/>
      <c r="XDP155" s="37"/>
      <c r="XDQ155" s="37"/>
      <c r="XDR155" s="37"/>
      <c r="XDS155" s="37"/>
      <c r="XDT155" s="37"/>
      <c r="XDU155" s="37"/>
      <c r="XDV155" s="37"/>
      <c r="XDW155" s="37"/>
      <c r="XDX155" s="37"/>
      <c r="XDY155" s="37"/>
      <c r="XDZ155" s="37"/>
      <c r="XEA155" s="37"/>
      <c r="XEB155" s="37"/>
      <c r="XEC155" s="37"/>
      <c r="XED155" s="37"/>
      <c r="XEE155" s="37"/>
      <c r="XEF155" s="37"/>
      <c r="XEG155" s="37"/>
      <c r="XEH155" s="37"/>
      <c r="XEI155" s="37"/>
      <c r="XEJ155" s="37"/>
      <c r="XEK155" s="37"/>
      <c r="XEL155" s="37"/>
      <c r="XEM155" s="37"/>
      <c r="XEN155" s="37"/>
      <c r="XEO155" s="37"/>
      <c r="XEP155" s="37"/>
      <c r="XEQ155" s="37"/>
      <c r="XER155" s="37"/>
      <c r="XES155" s="37"/>
      <c r="XET155" s="37"/>
      <c r="XEU155" s="37"/>
      <c r="XEV155" s="37"/>
      <c r="XEW155" s="37"/>
      <c r="XEX155" s="37"/>
      <c r="XEY155" s="37"/>
      <c r="XEZ155" s="37"/>
      <c r="XFA155" s="37"/>
      <c r="XFB155" s="37"/>
      <c r="XFC155" s="37"/>
      <c r="XFD155" s="37"/>
    </row>
    <row r="156" spans="1:16384" s="12" customFormat="1" ht="20.25" customHeight="1" x14ac:dyDescent="0.25">
      <c r="A156" s="93"/>
      <c r="B156" s="94"/>
      <c r="C156" s="77">
        <v>18</v>
      </c>
      <c r="D156" s="78"/>
      <c r="E156" s="56" t="s">
        <v>225</v>
      </c>
      <c r="F156" s="77">
        <f t="shared" si="19"/>
        <v>322.70472000000001</v>
      </c>
      <c r="G156" s="78"/>
      <c r="H156" s="56">
        <v>0</v>
      </c>
      <c r="I156" s="56">
        <f t="shared" si="17"/>
        <v>484.05708000000004</v>
      </c>
      <c r="J156" s="1"/>
      <c r="K156" s="1"/>
      <c r="L156" s="1"/>
      <c r="M156" s="1"/>
      <c r="N156" s="1"/>
      <c r="O156" s="1"/>
      <c r="P156" s="1"/>
      <c r="Q156" s="1"/>
      <c r="R156" s="1"/>
      <c r="S156" s="1"/>
      <c r="T156" s="1"/>
      <c r="U156" s="43" t="str">
        <f t="shared" ca="1" si="18"/>
        <v>218,..,2718</v>
      </c>
      <c r="V156" s="43">
        <f t="shared" ref="V156:W156" ca="1" si="35">V155+1</f>
        <v>218</v>
      </c>
      <c r="W156" s="43">
        <f t="shared" ca="1" si="35"/>
        <v>2718</v>
      </c>
      <c r="X156" s="1"/>
      <c r="Y156" s="1"/>
      <c r="Z156" s="1"/>
      <c r="AA156" s="1"/>
      <c r="AB156" s="37"/>
      <c r="AC156" s="37"/>
      <c r="AD156" s="37"/>
      <c r="AE156" s="37"/>
      <c r="AF156" s="37"/>
      <c r="AG156" s="37"/>
      <c r="AH156" s="37"/>
      <c r="AI156" s="37"/>
      <c r="AJ156" s="37"/>
      <c r="AK156" s="37"/>
      <c r="AL156" s="37"/>
      <c r="AM156" s="37"/>
      <c r="AN156" s="37"/>
      <c r="AO156" s="37"/>
      <c r="AP156" s="37"/>
      <c r="AQ156" s="37"/>
      <c r="AR156" s="37"/>
      <c r="AS156" s="37"/>
      <c r="AT156" s="37"/>
      <c r="AU156" s="37"/>
      <c r="AV156" s="37"/>
      <c r="AW156" s="37"/>
      <c r="AX156" s="37"/>
      <c r="AY156" s="37"/>
      <c r="AZ156" s="37"/>
      <c r="BA156" s="37"/>
      <c r="BB156" s="37"/>
      <c r="BC156" s="37"/>
      <c r="BD156" s="37"/>
      <c r="BE156" s="37"/>
      <c r="BF156" s="37"/>
      <c r="BG156" s="37"/>
      <c r="BH156" s="37"/>
      <c r="BI156" s="37"/>
      <c r="BJ156" s="37"/>
      <c r="BK156" s="37"/>
      <c r="BL156" s="37"/>
      <c r="BM156" s="37"/>
      <c r="BN156" s="37"/>
      <c r="BO156" s="37"/>
      <c r="BP156" s="37"/>
      <c r="BQ156" s="37"/>
      <c r="BR156" s="37"/>
      <c r="BS156" s="37"/>
      <c r="BT156" s="37"/>
      <c r="BU156" s="37"/>
      <c r="BV156" s="37"/>
      <c r="BW156" s="37"/>
      <c r="BX156" s="37"/>
      <c r="BY156" s="37"/>
      <c r="BZ156" s="37"/>
      <c r="CA156" s="37"/>
      <c r="CB156" s="37"/>
      <c r="CC156" s="37"/>
      <c r="CD156" s="37"/>
      <c r="CE156" s="37"/>
      <c r="CF156" s="37"/>
      <c r="CG156" s="37"/>
      <c r="CH156" s="37"/>
      <c r="CI156" s="37"/>
      <c r="CJ156" s="37"/>
      <c r="CK156" s="37"/>
      <c r="CL156" s="37"/>
      <c r="CM156" s="37"/>
      <c r="CN156" s="37"/>
      <c r="CO156" s="37"/>
      <c r="CP156" s="37"/>
      <c r="CQ156" s="37"/>
      <c r="CR156" s="37"/>
      <c r="CS156" s="37"/>
      <c r="CT156" s="37"/>
      <c r="CU156" s="37"/>
      <c r="CV156" s="37"/>
      <c r="CW156" s="37"/>
      <c r="CX156" s="37"/>
      <c r="CY156" s="37"/>
      <c r="CZ156" s="37"/>
      <c r="DA156" s="37"/>
      <c r="DB156" s="37"/>
      <c r="DC156" s="37"/>
      <c r="DD156" s="37"/>
      <c r="DE156" s="37"/>
      <c r="DF156" s="37"/>
      <c r="DG156" s="37"/>
      <c r="DH156" s="37"/>
      <c r="DI156" s="37"/>
      <c r="DJ156" s="37"/>
      <c r="DK156" s="37"/>
      <c r="DL156" s="37"/>
      <c r="DM156" s="37"/>
      <c r="DN156" s="37"/>
      <c r="DO156" s="37"/>
      <c r="DP156" s="37"/>
      <c r="DQ156" s="37"/>
      <c r="DR156" s="37"/>
      <c r="DS156" s="37"/>
      <c r="DT156" s="37"/>
      <c r="DU156" s="37"/>
      <c r="DV156" s="37"/>
      <c r="DW156" s="37"/>
      <c r="DX156" s="37"/>
      <c r="DY156" s="37"/>
      <c r="DZ156" s="37"/>
      <c r="EA156" s="37"/>
      <c r="EB156" s="37"/>
      <c r="EC156" s="37"/>
      <c r="ED156" s="37"/>
      <c r="EE156" s="37"/>
      <c r="EF156" s="37"/>
      <c r="EG156" s="37"/>
      <c r="EH156" s="37"/>
      <c r="EI156" s="37"/>
      <c r="EJ156" s="37"/>
      <c r="EK156" s="37"/>
      <c r="EL156" s="37"/>
      <c r="EM156" s="37"/>
      <c r="EN156" s="37"/>
      <c r="EO156" s="37"/>
      <c r="EP156" s="37"/>
      <c r="EQ156" s="37"/>
      <c r="ER156" s="37"/>
      <c r="ES156" s="37"/>
      <c r="ET156" s="37"/>
      <c r="EU156" s="37"/>
      <c r="WZC156" s="37"/>
      <c r="WZD156" s="37"/>
      <c r="WZE156" s="37"/>
      <c r="WZF156" s="37"/>
      <c r="WZG156" s="37"/>
      <c r="WZH156" s="37"/>
      <c r="WZI156" s="37"/>
      <c r="WZJ156" s="37"/>
      <c r="WZK156" s="37"/>
      <c r="WZL156" s="37"/>
      <c r="WZM156" s="37"/>
      <c r="WZN156" s="37"/>
      <c r="WZO156" s="37"/>
      <c r="WZP156" s="37"/>
      <c r="WZQ156" s="37"/>
      <c r="WZR156" s="37"/>
      <c r="WZS156" s="37"/>
      <c r="WZT156" s="37"/>
      <c r="WZU156" s="37"/>
      <c r="WZV156" s="37"/>
      <c r="WZW156" s="37"/>
      <c r="WZX156" s="37"/>
      <c r="WZY156" s="37"/>
      <c r="WZZ156" s="37"/>
      <c r="XAA156" s="37"/>
      <c r="XAB156" s="37"/>
      <c r="XAC156" s="37"/>
      <c r="XAD156" s="37"/>
      <c r="XAE156" s="37"/>
      <c r="XAF156" s="37"/>
      <c r="XAG156" s="37"/>
      <c r="XAH156" s="37"/>
      <c r="XAI156" s="37"/>
      <c r="XAJ156" s="37"/>
      <c r="XAK156" s="37"/>
      <c r="XAL156" s="37"/>
      <c r="XAM156" s="37"/>
      <c r="XAN156" s="37"/>
      <c r="XAO156" s="37"/>
      <c r="XAP156" s="37"/>
      <c r="XAQ156" s="37"/>
      <c r="XAR156" s="37"/>
      <c r="XAS156" s="37"/>
      <c r="XAT156" s="37"/>
      <c r="XAU156" s="37"/>
      <c r="XAV156" s="37"/>
      <c r="XAW156" s="37"/>
      <c r="XAX156" s="37"/>
      <c r="XAY156" s="37"/>
      <c r="XAZ156" s="37"/>
      <c r="XBA156" s="37"/>
      <c r="XBB156" s="37"/>
      <c r="XBC156" s="37"/>
      <c r="XBD156" s="37"/>
      <c r="XBE156" s="37"/>
      <c r="XBF156" s="37"/>
      <c r="XBG156" s="37"/>
      <c r="XBH156" s="37"/>
      <c r="XBI156" s="37"/>
      <c r="XBJ156" s="37"/>
      <c r="XBK156" s="37"/>
      <c r="XBL156" s="37"/>
      <c r="XBM156" s="37"/>
      <c r="XBN156" s="37"/>
      <c r="XBO156" s="37"/>
      <c r="XBP156" s="37"/>
      <c r="XBQ156" s="37"/>
      <c r="XBR156" s="37"/>
      <c r="XBS156" s="37"/>
      <c r="XBT156" s="37"/>
      <c r="XBU156" s="37"/>
      <c r="XBV156" s="37"/>
      <c r="XBW156" s="37"/>
      <c r="XBX156" s="37"/>
      <c r="XBY156" s="37"/>
      <c r="XBZ156" s="37"/>
      <c r="XCA156" s="37"/>
      <c r="XCB156" s="37"/>
      <c r="XCC156" s="37"/>
      <c r="XCD156" s="37"/>
      <c r="XCE156" s="37"/>
      <c r="XCF156" s="37"/>
      <c r="XCG156" s="37"/>
      <c r="XCH156" s="37"/>
      <c r="XCI156" s="37"/>
      <c r="XCJ156" s="37"/>
      <c r="XCK156" s="37"/>
      <c r="XCL156" s="37"/>
      <c r="XCM156" s="37"/>
      <c r="XCN156" s="37"/>
      <c r="XCO156" s="37"/>
      <c r="XCP156" s="37"/>
      <c r="XCQ156" s="37"/>
      <c r="XCR156" s="37"/>
      <c r="XCS156" s="37"/>
      <c r="XCT156" s="37"/>
      <c r="XCU156" s="37"/>
      <c r="XCV156" s="37"/>
      <c r="XCW156" s="37"/>
      <c r="XCX156" s="37"/>
      <c r="XCY156" s="37"/>
      <c r="XCZ156" s="37"/>
      <c r="XDA156" s="37"/>
      <c r="XDB156" s="37"/>
      <c r="XDC156" s="37"/>
      <c r="XDD156" s="37"/>
      <c r="XDE156" s="37"/>
      <c r="XDF156" s="37"/>
      <c r="XDG156" s="37"/>
      <c r="XDH156" s="37"/>
      <c r="XDI156" s="37"/>
      <c r="XDJ156" s="37"/>
      <c r="XDK156" s="37"/>
      <c r="XDL156" s="37"/>
      <c r="XDM156" s="37"/>
      <c r="XDN156" s="37"/>
      <c r="XDO156" s="37"/>
      <c r="XDP156" s="37"/>
      <c r="XDQ156" s="37"/>
      <c r="XDR156" s="37"/>
      <c r="XDS156" s="37"/>
      <c r="XDT156" s="37"/>
      <c r="XDU156" s="37"/>
      <c r="XDV156" s="37"/>
      <c r="XDW156" s="37"/>
      <c r="XDX156" s="37"/>
      <c r="XDY156" s="37"/>
      <c r="XDZ156" s="37"/>
      <c r="XEA156" s="37"/>
      <c r="XEB156" s="37"/>
      <c r="XEC156" s="37"/>
      <c r="XED156" s="37"/>
      <c r="XEE156" s="37"/>
      <c r="XEF156" s="37"/>
      <c r="XEG156" s="37"/>
      <c r="XEH156" s="37"/>
      <c r="XEI156" s="37"/>
      <c r="XEJ156" s="37"/>
      <c r="XEK156" s="37"/>
      <c r="XEL156" s="37"/>
      <c r="XEM156" s="37"/>
      <c r="XEN156" s="37"/>
      <c r="XEO156" s="37"/>
      <c r="XEP156" s="37"/>
      <c r="XEQ156" s="37"/>
      <c r="XER156" s="37"/>
      <c r="XES156" s="37"/>
      <c r="XET156" s="37"/>
      <c r="XEU156" s="37"/>
      <c r="XEV156" s="37"/>
      <c r="XEW156" s="37"/>
      <c r="XEX156" s="37"/>
      <c r="XEY156" s="37"/>
      <c r="XEZ156" s="37"/>
      <c r="XFA156" s="37"/>
      <c r="XFB156" s="37"/>
      <c r="XFC156" s="37"/>
      <c r="XFD156" s="37"/>
    </row>
    <row r="157" spans="1:16384" s="12" customFormat="1" ht="20.25" customHeight="1" x14ac:dyDescent="0.25">
      <c r="A157" s="95"/>
      <c r="B157" s="96"/>
      <c r="C157" s="77">
        <v>19</v>
      </c>
      <c r="D157" s="78"/>
      <c r="E157" s="56" t="s">
        <v>225</v>
      </c>
      <c r="F157" s="77">
        <f t="shared" si="19"/>
        <v>322.70472000000001</v>
      </c>
      <c r="G157" s="78"/>
      <c r="H157" s="56">
        <v>0</v>
      </c>
      <c r="I157" s="56">
        <f t="shared" si="17"/>
        <v>484.05708000000004</v>
      </c>
      <c r="J157" s="1"/>
      <c r="K157" s="1"/>
      <c r="L157" s="1"/>
      <c r="M157" s="1"/>
      <c r="N157" s="1"/>
      <c r="O157" s="1"/>
      <c r="P157" s="1"/>
      <c r="Q157" s="1"/>
      <c r="R157" s="1"/>
      <c r="S157" s="1"/>
      <c r="T157" s="1"/>
      <c r="U157" s="43" t="str">
        <f t="shared" ca="1" si="18"/>
        <v>219,..,2719</v>
      </c>
      <c r="V157" s="43">
        <f t="shared" ref="V157:W157" ca="1" si="36">V156+1</f>
        <v>219</v>
      </c>
      <c r="W157" s="43">
        <f t="shared" ca="1" si="36"/>
        <v>2719</v>
      </c>
      <c r="X157" s="1"/>
      <c r="Y157" s="1"/>
      <c r="Z157" s="1"/>
      <c r="AA157" s="1"/>
      <c r="AB157" s="37"/>
      <c r="AC157" s="37"/>
      <c r="AD157" s="37"/>
      <c r="AE157" s="37"/>
      <c r="AF157" s="37"/>
      <c r="AG157" s="37"/>
      <c r="AH157" s="37"/>
      <c r="AI157" s="37"/>
      <c r="AJ157" s="37"/>
      <c r="AK157" s="37"/>
      <c r="AL157" s="37"/>
      <c r="AM157" s="37"/>
      <c r="AN157" s="37"/>
      <c r="AO157" s="37"/>
      <c r="AP157" s="37"/>
      <c r="AQ157" s="37"/>
      <c r="AR157" s="37"/>
      <c r="AS157" s="37"/>
      <c r="AT157" s="37"/>
      <c r="AU157" s="37"/>
      <c r="AV157" s="37"/>
      <c r="AW157" s="37"/>
      <c r="AX157" s="37"/>
      <c r="AY157" s="37"/>
      <c r="AZ157" s="37"/>
      <c r="BA157" s="37"/>
      <c r="BB157" s="37"/>
      <c r="BC157" s="37"/>
      <c r="BD157" s="37"/>
      <c r="BE157" s="37"/>
      <c r="BF157" s="37"/>
      <c r="BG157" s="37"/>
      <c r="BH157" s="37"/>
      <c r="BI157" s="37"/>
      <c r="BJ157" s="37"/>
      <c r="BK157" s="37"/>
      <c r="BL157" s="37"/>
      <c r="BM157" s="37"/>
      <c r="BN157" s="37"/>
      <c r="BO157" s="37"/>
      <c r="BP157" s="37"/>
      <c r="BQ157" s="37"/>
      <c r="BR157" s="37"/>
      <c r="BS157" s="37"/>
      <c r="BT157" s="37"/>
      <c r="BU157" s="37"/>
      <c r="BV157" s="37"/>
      <c r="BW157" s="37"/>
      <c r="BX157" s="37"/>
      <c r="BY157" s="37"/>
      <c r="BZ157" s="37"/>
      <c r="CA157" s="37"/>
      <c r="CB157" s="37"/>
      <c r="CC157" s="37"/>
      <c r="CD157" s="37"/>
      <c r="CE157" s="37"/>
      <c r="CF157" s="37"/>
      <c r="CG157" s="37"/>
      <c r="CH157" s="37"/>
      <c r="CI157" s="37"/>
      <c r="CJ157" s="37"/>
      <c r="CK157" s="37"/>
      <c r="CL157" s="37"/>
      <c r="CM157" s="37"/>
      <c r="CN157" s="37"/>
      <c r="CO157" s="37"/>
      <c r="CP157" s="37"/>
      <c r="CQ157" s="37"/>
      <c r="CR157" s="37"/>
      <c r="CS157" s="37"/>
      <c r="CT157" s="37"/>
      <c r="CU157" s="37"/>
      <c r="CV157" s="37"/>
      <c r="CW157" s="37"/>
      <c r="CX157" s="37"/>
      <c r="CY157" s="37"/>
      <c r="CZ157" s="37"/>
      <c r="DA157" s="37"/>
      <c r="DB157" s="37"/>
      <c r="DC157" s="37"/>
      <c r="DD157" s="37"/>
      <c r="DE157" s="37"/>
      <c r="DF157" s="37"/>
      <c r="DG157" s="37"/>
      <c r="DH157" s="37"/>
      <c r="DI157" s="37"/>
      <c r="DJ157" s="37"/>
      <c r="DK157" s="37"/>
      <c r="DL157" s="37"/>
      <c r="DM157" s="37"/>
      <c r="DN157" s="37"/>
      <c r="DO157" s="37"/>
      <c r="DP157" s="37"/>
      <c r="DQ157" s="37"/>
      <c r="DR157" s="37"/>
      <c r="DS157" s="37"/>
      <c r="DT157" s="37"/>
      <c r="DU157" s="37"/>
      <c r="DV157" s="37"/>
      <c r="DW157" s="37"/>
      <c r="DX157" s="37"/>
      <c r="DY157" s="37"/>
      <c r="DZ157" s="37"/>
      <c r="EA157" s="37"/>
      <c r="EB157" s="37"/>
      <c r="EC157" s="37"/>
      <c r="ED157" s="37"/>
      <c r="EE157" s="37"/>
      <c r="EF157" s="37"/>
      <c r="EG157" s="37"/>
      <c r="EH157" s="37"/>
      <c r="EI157" s="37"/>
      <c r="EJ157" s="37"/>
      <c r="EK157" s="37"/>
      <c r="EL157" s="37"/>
      <c r="EM157" s="37"/>
      <c r="EN157" s="37"/>
      <c r="EO157" s="37"/>
      <c r="EP157" s="37"/>
      <c r="EQ157" s="37"/>
      <c r="ER157" s="37"/>
      <c r="ES157" s="37"/>
      <c r="ET157" s="37"/>
      <c r="EU157" s="37"/>
      <c r="WZC157" s="37"/>
      <c r="WZD157" s="37"/>
      <c r="WZE157" s="37"/>
      <c r="WZF157" s="37"/>
      <c r="WZG157" s="37"/>
      <c r="WZH157" s="37"/>
      <c r="WZI157" s="37"/>
      <c r="WZJ157" s="37"/>
      <c r="WZK157" s="37"/>
      <c r="WZL157" s="37"/>
      <c r="WZM157" s="37"/>
      <c r="WZN157" s="37"/>
      <c r="WZO157" s="37"/>
      <c r="WZP157" s="37"/>
      <c r="WZQ157" s="37"/>
      <c r="WZR157" s="37"/>
      <c r="WZS157" s="37"/>
      <c r="WZT157" s="37"/>
      <c r="WZU157" s="37"/>
      <c r="WZV157" s="37"/>
      <c r="WZW157" s="37"/>
      <c r="WZX157" s="37"/>
      <c r="WZY157" s="37"/>
      <c r="WZZ157" s="37"/>
      <c r="XAA157" s="37"/>
      <c r="XAB157" s="37"/>
      <c r="XAC157" s="37"/>
      <c r="XAD157" s="37"/>
      <c r="XAE157" s="37"/>
      <c r="XAF157" s="37"/>
      <c r="XAG157" s="37"/>
      <c r="XAH157" s="37"/>
      <c r="XAI157" s="37"/>
      <c r="XAJ157" s="37"/>
      <c r="XAK157" s="37"/>
      <c r="XAL157" s="37"/>
      <c r="XAM157" s="37"/>
      <c r="XAN157" s="37"/>
      <c r="XAO157" s="37"/>
      <c r="XAP157" s="37"/>
      <c r="XAQ157" s="37"/>
      <c r="XAR157" s="37"/>
      <c r="XAS157" s="37"/>
      <c r="XAT157" s="37"/>
      <c r="XAU157" s="37"/>
      <c r="XAV157" s="37"/>
      <c r="XAW157" s="37"/>
      <c r="XAX157" s="37"/>
      <c r="XAY157" s="37"/>
      <c r="XAZ157" s="37"/>
      <c r="XBA157" s="37"/>
      <c r="XBB157" s="37"/>
      <c r="XBC157" s="37"/>
      <c r="XBD157" s="37"/>
      <c r="XBE157" s="37"/>
      <c r="XBF157" s="37"/>
      <c r="XBG157" s="37"/>
      <c r="XBH157" s="37"/>
      <c r="XBI157" s="37"/>
      <c r="XBJ157" s="37"/>
      <c r="XBK157" s="37"/>
      <c r="XBL157" s="37"/>
      <c r="XBM157" s="37"/>
      <c r="XBN157" s="37"/>
      <c r="XBO157" s="37"/>
      <c r="XBP157" s="37"/>
      <c r="XBQ157" s="37"/>
      <c r="XBR157" s="37"/>
      <c r="XBS157" s="37"/>
      <c r="XBT157" s="37"/>
      <c r="XBU157" s="37"/>
      <c r="XBV157" s="37"/>
      <c r="XBW157" s="37"/>
      <c r="XBX157" s="37"/>
      <c r="XBY157" s="37"/>
      <c r="XBZ157" s="37"/>
      <c r="XCA157" s="37"/>
      <c r="XCB157" s="37"/>
      <c r="XCC157" s="37"/>
      <c r="XCD157" s="37"/>
      <c r="XCE157" s="37"/>
      <c r="XCF157" s="37"/>
      <c r="XCG157" s="37"/>
      <c r="XCH157" s="37"/>
      <c r="XCI157" s="37"/>
      <c r="XCJ157" s="37"/>
      <c r="XCK157" s="37"/>
      <c r="XCL157" s="37"/>
      <c r="XCM157" s="37"/>
      <c r="XCN157" s="37"/>
      <c r="XCO157" s="37"/>
      <c r="XCP157" s="37"/>
      <c r="XCQ157" s="37"/>
      <c r="XCR157" s="37"/>
      <c r="XCS157" s="37"/>
      <c r="XCT157" s="37"/>
      <c r="XCU157" s="37"/>
      <c r="XCV157" s="37"/>
      <c r="XCW157" s="37"/>
      <c r="XCX157" s="37"/>
      <c r="XCY157" s="37"/>
      <c r="XCZ157" s="37"/>
      <c r="XDA157" s="37"/>
      <c r="XDB157" s="37"/>
      <c r="XDC157" s="37"/>
      <c r="XDD157" s="37"/>
      <c r="XDE157" s="37"/>
      <c r="XDF157" s="37"/>
      <c r="XDG157" s="37"/>
      <c r="XDH157" s="37"/>
      <c r="XDI157" s="37"/>
      <c r="XDJ157" s="37"/>
      <c r="XDK157" s="37"/>
      <c r="XDL157" s="37"/>
      <c r="XDM157" s="37"/>
      <c r="XDN157" s="37"/>
      <c r="XDO157" s="37"/>
      <c r="XDP157" s="37"/>
      <c r="XDQ157" s="37"/>
      <c r="XDR157" s="37"/>
      <c r="XDS157" s="37"/>
      <c r="XDT157" s="37"/>
      <c r="XDU157" s="37"/>
      <c r="XDV157" s="37"/>
      <c r="XDW157" s="37"/>
      <c r="XDX157" s="37"/>
      <c r="XDY157" s="37"/>
      <c r="XDZ157" s="37"/>
      <c r="XEA157" s="37"/>
      <c r="XEB157" s="37"/>
      <c r="XEC157" s="37"/>
      <c r="XED157" s="37"/>
      <c r="XEE157" s="37"/>
      <c r="XEF157" s="37"/>
      <c r="XEG157" s="37"/>
      <c r="XEH157" s="37"/>
      <c r="XEI157" s="37"/>
      <c r="XEJ157" s="37"/>
      <c r="XEK157" s="37"/>
      <c r="XEL157" s="37"/>
      <c r="XEM157" s="37"/>
      <c r="XEN157" s="37"/>
      <c r="XEO157" s="37"/>
      <c r="XEP157" s="37"/>
      <c r="XEQ157" s="37"/>
      <c r="XER157" s="37"/>
      <c r="XES157" s="37"/>
      <c r="XET157" s="37"/>
      <c r="XEU157" s="37"/>
      <c r="XEV157" s="37"/>
      <c r="XEW157" s="37"/>
      <c r="XEX157" s="37"/>
      <c r="XEY157" s="37"/>
      <c r="XEZ157" s="37"/>
      <c r="XFA157" s="37"/>
      <c r="XFB157" s="37"/>
      <c r="XFC157" s="37"/>
      <c r="XFD157" s="37"/>
    </row>
    <row r="158" spans="1:16384" ht="20.25" x14ac:dyDescent="0.25">
      <c r="A158" s="130" t="s">
        <v>74</v>
      </c>
      <c r="B158" s="130"/>
      <c r="C158" s="130"/>
      <c r="D158" s="130"/>
      <c r="E158" s="130"/>
      <c r="F158" s="130"/>
      <c r="G158" s="130"/>
      <c r="H158" s="130"/>
      <c r="I158" s="130"/>
      <c r="J158" s="37"/>
      <c r="K158" s="37"/>
      <c r="L158" s="37"/>
      <c r="M158" s="37"/>
      <c r="N158" s="37"/>
      <c r="O158" s="37"/>
      <c r="P158" s="37"/>
      <c r="Q158" s="37"/>
      <c r="R158" s="37"/>
      <c r="S158" s="37"/>
      <c r="T158" s="37"/>
      <c r="U158" s="37"/>
      <c r="V158" s="37"/>
      <c r="W158" s="37"/>
      <c r="X158" s="37"/>
      <c r="Y158" s="37"/>
      <c r="Z158" s="37"/>
      <c r="AA158" s="37"/>
      <c r="EV158" s="37"/>
      <c r="EW158" s="37"/>
      <c r="EX158" s="37"/>
      <c r="EY158" s="37"/>
      <c r="EZ158" s="37"/>
      <c r="FA158" s="37"/>
      <c r="FB158" s="37"/>
      <c r="FC158" s="37"/>
      <c r="FD158" s="37"/>
      <c r="FE158" s="37"/>
      <c r="FF158" s="37"/>
      <c r="FG158" s="37"/>
      <c r="FH158" s="37"/>
      <c r="FI158" s="37"/>
      <c r="FJ158" s="37"/>
      <c r="FK158" s="37"/>
      <c r="FL158" s="37"/>
      <c r="FM158" s="37"/>
      <c r="FN158" s="37"/>
      <c r="FO158" s="37"/>
      <c r="FP158" s="37"/>
      <c r="FQ158" s="37"/>
      <c r="FR158" s="37"/>
      <c r="FS158" s="37"/>
      <c r="FT158" s="37"/>
      <c r="FU158" s="37"/>
      <c r="FV158" s="37"/>
      <c r="FW158" s="37"/>
      <c r="FX158" s="37"/>
      <c r="FY158" s="37"/>
      <c r="FZ158" s="37"/>
      <c r="GA158" s="37"/>
      <c r="GB158" s="37"/>
      <c r="GC158" s="37"/>
      <c r="GD158" s="37"/>
      <c r="GE158" s="37"/>
      <c r="GF158" s="37"/>
      <c r="GG158" s="37"/>
      <c r="GH158" s="37"/>
      <c r="GI158" s="37"/>
      <c r="GJ158" s="37"/>
      <c r="GK158" s="37"/>
      <c r="GL158" s="37"/>
      <c r="GM158" s="37"/>
      <c r="GN158" s="37"/>
      <c r="GO158" s="37"/>
      <c r="GP158" s="37"/>
      <c r="GQ158" s="37"/>
      <c r="GR158" s="37"/>
      <c r="GS158" s="37"/>
      <c r="GT158" s="37"/>
      <c r="GU158" s="37"/>
      <c r="GV158" s="37"/>
      <c r="GW158" s="37"/>
      <c r="GX158" s="37"/>
      <c r="GY158" s="37"/>
      <c r="GZ158" s="37"/>
      <c r="HA158" s="37"/>
      <c r="HB158" s="37"/>
      <c r="HC158" s="37"/>
      <c r="HD158" s="37"/>
      <c r="HE158" s="37"/>
      <c r="HF158" s="37"/>
      <c r="HG158" s="37"/>
      <c r="HH158" s="37"/>
      <c r="HI158" s="37"/>
      <c r="HJ158" s="37"/>
      <c r="HK158" s="37"/>
      <c r="HL158" s="37"/>
      <c r="HM158" s="37"/>
      <c r="HN158" s="37"/>
      <c r="HO158" s="37"/>
      <c r="HP158" s="37"/>
      <c r="HQ158" s="37"/>
      <c r="HR158" s="37"/>
      <c r="HS158" s="37"/>
      <c r="HT158" s="37"/>
      <c r="HU158" s="37"/>
      <c r="HV158" s="37"/>
      <c r="HW158" s="37"/>
      <c r="HX158" s="37"/>
      <c r="HY158" s="37"/>
      <c r="HZ158" s="37"/>
      <c r="IA158" s="37"/>
      <c r="IB158" s="37"/>
      <c r="IC158" s="37"/>
      <c r="ID158" s="37"/>
      <c r="IE158" s="37"/>
      <c r="IF158" s="37"/>
      <c r="IG158" s="37"/>
      <c r="IH158" s="37"/>
      <c r="II158" s="37"/>
      <c r="IJ158" s="37"/>
      <c r="IK158" s="37"/>
      <c r="IL158" s="37"/>
      <c r="IM158" s="37"/>
      <c r="IN158" s="37"/>
      <c r="IO158" s="37"/>
      <c r="IP158" s="37"/>
      <c r="IQ158" s="37"/>
      <c r="IR158" s="37"/>
      <c r="IS158" s="37"/>
      <c r="IT158" s="37"/>
      <c r="IU158" s="37"/>
      <c r="IV158" s="37"/>
      <c r="IW158" s="37"/>
      <c r="IX158" s="37"/>
      <c r="IY158" s="37"/>
      <c r="IZ158" s="37"/>
      <c r="JA158" s="37"/>
      <c r="JB158" s="37"/>
      <c r="JC158" s="37"/>
      <c r="JD158" s="37"/>
      <c r="JE158" s="37"/>
      <c r="JF158" s="37"/>
      <c r="JG158" s="37"/>
      <c r="JH158" s="37"/>
      <c r="JI158" s="37"/>
      <c r="JJ158" s="37"/>
      <c r="JK158" s="37"/>
      <c r="JL158" s="37"/>
      <c r="JM158" s="37"/>
      <c r="JN158" s="37"/>
      <c r="JO158" s="37"/>
      <c r="JP158" s="37"/>
      <c r="JQ158" s="37"/>
      <c r="JR158" s="37"/>
      <c r="JS158" s="37"/>
      <c r="JT158" s="37"/>
      <c r="JU158" s="37"/>
      <c r="JV158" s="37"/>
      <c r="JW158" s="37"/>
      <c r="JX158" s="37"/>
      <c r="JY158" s="37"/>
      <c r="JZ158" s="37"/>
      <c r="KA158" s="37"/>
      <c r="KB158" s="37"/>
      <c r="KC158" s="37"/>
      <c r="KD158" s="37"/>
      <c r="KE158" s="37"/>
      <c r="KF158" s="37"/>
      <c r="KG158" s="37"/>
      <c r="KH158" s="37"/>
      <c r="KI158" s="37"/>
      <c r="KJ158" s="37"/>
      <c r="KK158" s="37"/>
      <c r="KL158" s="37"/>
      <c r="KM158" s="37"/>
      <c r="KN158" s="37"/>
      <c r="KO158" s="37"/>
      <c r="KP158" s="37"/>
      <c r="KQ158" s="37"/>
      <c r="KR158" s="37"/>
      <c r="KS158" s="37"/>
      <c r="KT158" s="37"/>
      <c r="KU158" s="37"/>
      <c r="KV158" s="37"/>
      <c r="KW158" s="37"/>
      <c r="KX158" s="37"/>
      <c r="KY158" s="37"/>
      <c r="KZ158" s="37"/>
      <c r="LA158" s="37"/>
      <c r="LB158" s="37"/>
      <c r="LC158" s="37"/>
      <c r="LD158" s="37"/>
      <c r="LE158" s="37"/>
      <c r="LF158" s="37"/>
      <c r="LG158" s="37"/>
      <c r="LH158" s="37"/>
      <c r="LI158" s="37"/>
      <c r="LJ158" s="37"/>
      <c r="LK158" s="37"/>
      <c r="LL158" s="37"/>
      <c r="LM158" s="37"/>
      <c r="LN158" s="37"/>
      <c r="LO158" s="37"/>
      <c r="LP158" s="37"/>
      <c r="LQ158" s="37"/>
      <c r="LR158" s="37"/>
      <c r="LS158" s="37"/>
      <c r="LT158" s="37"/>
      <c r="LU158" s="37"/>
      <c r="LV158" s="37"/>
      <c r="LW158" s="37"/>
      <c r="LX158" s="37"/>
      <c r="LY158" s="37"/>
      <c r="LZ158" s="37"/>
      <c r="MA158" s="37"/>
      <c r="MB158" s="37"/>
      <c r="MC158" s="37"/>
      <c r="MD158" s="37"/>
      <c r="ME158" s="37"/>
      <c r="MF158" s="37"/>
      <c r="MG158" s="37"/>
      <c r="MH158" s="37"/>
      <c r="MI158" s="37"/>
      <c r="MJ158" s="37"/>
      <c r="MK158" s="37"/>
      <c r="ML158" s="37"/>
      <c r="MM158" s="37"/>
      <c r="MN158" s="37"/>
      <c r="MO158" s="37"/>
      <c r="MP158" s="37"/>
      <c r="MQ158" s="37"/>
      <c r="MR158" s="37"/>
      <c r="MS158" s="37"/>
      <c r="MT158" s="37"/>
      <c r="MU158" s="37"/>
      <c r="MV158" s="37"/>
      <c r="MW158" s="37"/>
      <c r="MX158" s="37"/>
      <c r="MY158" s="37"/>
      <c r="MZ158" s="37"/>
      <c r="NA158" s="37"/>
      <c r="NB158" s="37"/>
      <c r="NC158" s="37"/>
      <c r="ND158" s="37"/>
      <c r="NE158" s="37"/>
      <c r="NF158" s="37"/>
      <c r="NG158" s="37"/>
      <c r="NH158" s="37"/>
      <c r="NI158" s="37"/>
      <c r="NJ158" s="37"/>
      <c r="NK158" s="37"/>
      <c r="NL158" s="37"/>
      <c r="NM158" s="37"/>
      <c r="NN158" s="37"/>
      <c r="NO158" s="37"/>
      <c r="NP158" s="37"/>
      <c r="NQ158" s="37"/>
      <c r="NR158" s="37"/>
      <c r="NS158" s="37"/>
      <c r="NT158" s="37"/>
      <c r="NU158" s="37"/>
      <c r="NV158" s="37"/>
      <c r="NW158" s="37"/>
      <c r="NX158" s="37"/>
      <c r="NY158" s="37"/>
      <c r="NZ158" s="37"/>
      <c r="OA158" s="37"/>
      <c r="OB158" s="37"/>
      <c r="OC158" s="37"/>
      <c r="OD158" s="37"/>
      <c r="OE158" s="37"/>
      <c r="OF158" s="37"/>
      <c r="OG158" s="37"/>
      <c r="OH158" s="37"/>
      <c r="OI158" s="37"/>
      <c r="OJ158" s="37"/>
      <c r="OK158" s="37"/>
      <c r="OL158" s="37"/>
      <c r="OM158" s="37"/>
      <c r="ON158" s="37"/>
      <c r="OO158" s="37"/>
      <c r="OP158" s="37"/>
      <c r="OQ158" s="37"/>
      <c r="OR158" s="37"/>
      <c r="OS158" s="37"/>
      <c r="OT158" s="37"/>
      <c r="OU158" s="37"/>
      <c r="OV158" s="37"/>
      <c r="OW158" s="37"/>
      <c r="OX158" s="37"/>
      <c r="OY158" s="37"/>
      <c r="OZ158" s="37"/>
      <c r="PA158" s="37"/>
      <c r="PB158" s="37"/>
      <c r="PC158" s="37"/>
      <c r="PD158" s="37"/>
      <c r="PE158" s="37"/>
      <c r="PF158" s="37"/>
      <c r="PG158" s="37"/>
      <c r="PH158" s="37"/>
      <c r="PI158" s="37"/>
      <c r="PJ158" s="37"/>
      <c r="PK158" s="37"/>
      <c r="PL158" s="37"/>
      <c r="PM158" s="37"/>
      <c r="PN158" s="37"/>
      <c r="PO158" s="37"/>
      <c r="PP158" s="37"/>
      <c r="PQ158" s="37"/>
      <c r="PR158" s="37"/>
      <c r="PS158" s="37"/>
      <c r="PT158" s="37"/>
      <c r="PU158" s="37"/>
      <c r="PV158" s="37"/>
      <c r="PW158" s="37"/>
      <c r="PX158" s="37"/>
      <c r="PY158" s="37"/>
      <c r="PZ158" s="37"/>
      <c r="QA158" s="37"/>
      <c r="QB158" s="37"/>
      <c r="QC158" s="37"/>
      <c r="QD158" s="37"/>
      <c r="QE158" s="37"/>
      <c r="QF158" s="37"/>
      <c r="QG158" s="37"/>
      <c r="QH158" s="37"/>
      <c r="QI158" s="37"/>
      <c r="QJ158" s="37"/>
      <c r="QK158" s="37"/>
      <c r="QL158" s="37"/>
      <c r="QM158" s="37"/>
      <c r="QN158" s="37"/>
      <c r="QO158" s="37"/>
      <c r="QP158" s="37"/>
      <c r="QQ158" s="37"/>
      <c r="QR158" s="37"/>
      <c r="QS158" s="37"/>
      <c r="QT158" s="37"/>
      <c r="QU158" s="37"/>
      <c r="QV158" s="37"/>
      <c r="QW158" s="37"/>
      <c r="QX158" s="37"/>
      <c r="QY158" s="37"/>
      <c r="QZ158" s="37"/>
      <c r="RA158" s="37"/>
      <c r="RB158" s="37"/>
      <c r="RC158" s="37"/>
      <c r="RD158" s="37"/>
      <c r="RE158" s="37"/>
      <c r="RF158" s="37"/>
      <c r="RG158" s="37"/>
      <c r="RH158" s="37"/>
      <c r="RI158" s="37"/>
      <c r="RJ158" s="37"/>
      <c r="RK158" s="37"/>
      <c r="RL158" s="37"/>
      <c r="RM158" s="37"/>
      <c r="RN158" s="37"/>
      <c r="RO158" s="37"/>
      <c r="RP158" s="37"/>
      <c r="RQ158" s="37"/>
      <c r="RR158" s="37"/>
      <c r="RS158" s="37"/>
      <c r="RT158" s="37"/>
      <c r="RU158" s="37"/>
      <c r="RV158" s="37"/>
      <c r="RW158" s="37"/>
      <c r="RX158" s="37"/>
      <c r="RY158" s="37"/>
      <c r="RZ158" s="37"/>
      <c r="SA158" s="37"/>
      <c r="SB158" s="37"/>
      <c r="SC158" s="37"/>
      <c r="SD158" s="37"/>
      <c r="SE158" s="37"/>
      <c r="SF158" s="37"/>
      <c r="SG158" s="37"/>
      <c r="SH158" s="37"/>
      <c r="SI158" s="37"/>
      <c r="SJ158" s="37"/>
      <c r="SK158" s="37"/>
      <c r="SL158" s="37"/>
      <c r="SM158" s="37"/>
      <c r="SN158" s="37"/>
      <c r="SO158" s="37"/>
      <c r="SP158" s="37"/>
      <c r="SQ158" s="37"/>
      <c r="SR158" s="37"/>
      <c r="SS158" s="37"/>
      <c r="ST158" s="37"/>
      <c r="SU158" s="37"/>
      <c r="SV158" s="37"/>
      <c r="SW158" s="37"/>
      <c r="SX158" s="37"/>
      <c r="SY158" s="37"/>
      <c r="SZ158" s="37"/>
      <c r="TA158" s="37"/>
      <c r="TB158" s="37"/>
      <c r="TC158" s="37"/>
      <c r="TD158" s="37"/>
      <c r="TE158" s="37"/>
      <c r="TF158" s="37"/>
      <c r="TG158" s="37"/>
      <c r="TH158" s="37"/>
      <c r="TI158" s="37"/>
      <c r="TJ158" s="37"/>
      <c r="TK158" s="37"/>
      <c r="TL158" s="37"/>
      <c r="TM158" s="37"/>
      <c r="TN158" s="37"/>
      <c r="TO158" s="37"/>
      <c r="TP158" s="37"/>
      <c r="TQ158" s="37"/>
      <c r="TR158" s="37"/>
      <c r="TS158" s="37"/>
      <c r="TT158" s="37"/>
      <c r="TU158" s="37"/>
      <c r="TV158" s="37"/>
      <c r="TW158" s="37"/>
      <c r="TX158" s="37"/>
      <c r="TY158" s="37"/>
      <c r="TZ158" s="37"/>
      <c r="UA158" s="37"/>
      <c r="UB158" s="37"/>
      <c r="UC158" s="37"/>
      <c r="UD158" s="37"/>
      <c r="UE158" s="37"/>
      <c r="UF158" s="37"/>
      <c r="UG158" s="37"/>
      <c r="UH158" s="37"/>
      <c r="UI158" s="37"/>
      <c r="UJ158" s="37"/>
      <c r="UK158" s="37"/>
      <c r="UL158" s="37"/>
      <c r="UM158" s="37"/>
      <c r="UN158" s="37"/>
      <c r="UO158" s="37"/>
      <c r="UP158" s="37"/>
      <c r="UQ158" s="37"/>
      <c r="UR158" s="37"/>
      <c r="US158" s="37"/>
      <c r="UT158" s="37"/>
      <c r="UU158" s="37"/>
      <c r="UV158" s="37"/>
      <c r="UW158" s="37"/>
      <c r="UX158" s="37"/>
      <c r="UY158" s="37"/>
      <c r="UZ158" s="37"/>
      <c r="VA158" s="37"/>
      <c r="VB158" s="37"/>
      <c r="VC158" s="37"/>
      <c r="VD158" s="37"/>
      <c r="VE158" s="37"/>
      <c r="VF158" s="37"/>
      <c r="VG158" s="37"/>
      <c r="VH158" s="37"/>
      <c r="VI158" s="37"/>
      <c r="VJ158" s="37"/>
      <c r="VK158" s="37"/>
      <c r="VL158" s="37"/>
      <c r="VM158" s="37"/>
      <c r="VN158" s="37"/>
      <c r="VO158" s="37"/>
      <c r="VP158" s="37"/>
      <c r="VQ158" s="37"/>
      <c r="VR158" s="37"/>
      <c r="VS158" s="37"/>
      <c r="VT158" s="37"/>
      <c r="VU158" s="37"/>
      <c r="VV158" s="37"/>
      <c r="VW158" s="37"/>
      <c r="VX158" s="37"/>
      <c r="VY158" s="37"/>
      <c r="VZ158" s="37"/>
      <c r="WA158" s="37"/>
      <c r="WB158" s="37"/>
      <c r="WC158" s="37"/>
      <c r="WD158" s="37"/>
      <c r="WE158" s="37"/>
      <c r="WF158" s="37"/>
      <c r="WG158" s="37"/>
      <c r="WH158" s="37"/>
      <c r="WI158" s="37"/>
      <c r="WJ158" s="37"/>
      <c r="WK158" s="37"/>
      <c r="WL158" s="37"/>
      <c r="WM158" s="37"/>
      <c r="WN158" s="37"/>
      <c r="WO158" s="37"/>
      <c r="WP158" s="37"/>
      <c r="WQ158" s="37"/>
      <c r="WR158" s="37"/>
      <c r="WS158" s="37"/>
      <c r="WT158" s="37"/>
      <c r="WU158" s="37"/>
      <c r="WV158" s="37"/>
      <c r="WW158" s="37"/>
      <c r="WX158" s="37"/>
      <c r="WY158" s="37"/>
      <c r="WZ158" s="37"/>
      <c r="XA158" s="37"/>
      <c r="XB158" s="37"/>
      <c r="XC158" s="37"/>
      <c r="XD158" s="37"/>
      <c r="XE158" s="37"/>
      <c r="XF158" s="37"/>
      <c r="XG158" s="37"/>
      <c r="XH158" s="37"/>
      <c r="XI158" s="37"/>
      <c r="XJ158" s="37"/>
      <c r="XK158" s="37"/>
      <c r="XL158" s="37"/>
      <c r="XM158" s="37"/>
      <c r="XN158" s="37"/>
      <c r="XO158" s="37"/>
      <c r="XP158" s="37"/>
      <c r="XQ158" s="37"/>
      <c r="XR158" s="37"/>
      <c r="XS158" s="37"/>
      <c r="XT158" s="37"/>
      <c r="XU158" s="37"/>
      <c r="XV158" s="37"/>
      <c r="XW158" s="37"/>
      <c r="XX158" s="37"/>
      <c r="XY158" s="37"/>
      <c r="XZ158" s="37"/>
      <c r="YA158" s="37"/>
      <c r="YB158" s="37"/>
      <c r="YC158" s="37"/>
      <c r="YD158" s="37"/>
      <c r="YE158" s="37"/>
      <c r="YF158" s="37"/>
      <c r="YG158" s="37"/>
      <c r="YH158" s="37"/>
      <c r="YI158" s="37"/>
      <c r="YJ158" s="37"/>
      <c r="YK158" s="37"/>
      <c r="YL158" s="37"/>
      <c r="YM158" s="37"/>
      <c r="YN158" s="37"/>
      <c r="YO158" s="37"/>
      <c r="YP158" s="37"/>
      <c r="YQ158" s="37"/>
      <c r="YR158" s="37"/>
      <c r="YS158" s="37"/>
      <c r="YT158" s="37"/>
      <c r="YU158" s="37"/>
      <c r="YV158" s="37"/>
      <c r="YW158" s="37"/>
      <c r="YX158" s="37"/>
      <c r="YY158" s="37"/>
      <c r="YZ158" s="37"/>
      <c r="ZA158" s="37"/>
      <c r="ZB158" s="37"/>
      <c r="ZC158" s="37"/>
      <c r="ZD158" s="37"/>
      <c r="ZE158" s="37"/>
      <c r="ZF158" s="37"/>
      <c r="ZG158" s="37"/>
      <c r="ZH158" s="37"/>
      <c r="ZI158" s="37"/>
      <c r="ZJ158" s="37"/>
      <c r="ZK158" s="37"/>
      <c r="ZL158" s="37"/>
      <c r="ZM158" s="37"/>
      <c r="ZN158" s="37"/>
      <c r="ZO158" s="37"/>
      <c r="ZP158" s="37"/>
      <c r="ZQ158" s="37"/>
      <c r="ZR158" s="37"/>
      <c r="ZS158" s="37"/>
      <c r="ZT158" s="37"/>
      <c r="ZU158" s="37"/>
      <c r="ZV158" s="37"/>
      <c r="ZW158" s="37"/>
      <c r="ZX158" s="37"/>
      <c r="ZY158" s="37"/>
      <c r="ZZ158" s="37"/>
      <c r="AAA158" s="37"/>
      <c r="AAB158" s="37"/>
      <c r="AAC158" s="37"/>
      <c r="AAD158" s="37"/>
      <c r="AAE158" s="37"/>
      <c r="AAF158" s="37"/>
      <c r="AAG158" s="37"/>
      <c r="AAH158" s="37"/>
      <c r="AAI158" s="37"/>
      <c r="AAJ158" s="37"/>
      <c r="AAK158" s="37"/>
      <c r="AAL158" s="37"/>
      <c r="AAM158" s="37"/>
      <c r="AAN158" s="37"/>
      <c r="AAO158" s="37"/>
      <c r="AAP158" s="37"/>
      <c r="AAQ158" s="37"/>
      <c r="AAR158" s="37"/>
      <c r="AAS158" s="37"/>
      <c r="AAT158" s="37"/>
      <c r="AAU158" s="37"/>
      <c r="AAV158" s="37"/>
      <c r="AAW158" s="37"/>
      <c r="AAX158" s="37"/>
      <c r="AAY158" s="37"/>
      <c r="AAZ158" s="37"/>
      <c r="ABA158" s="37"/>
      <c r="ABB158" s="37"/>
      <c r="ABC158" s="37"/>
      <c r="ABD158" s="37"/>
      <c r="ABE158" s="37"/>
      <c r="ABF158" s="37"/>
      <c r="ABG158" s="37"/>
      <c r="ABH158" s="37"/>
      <c r="ABI158" s="37"/>
      <c r="ABJ158" s="37"/>
      <c r="ABK158" s="37"/>
      <c r="ABL158" s="37"/>
      <c r="ABM158" s="37"/>
      <c r="ABN158" s="37"/>
      <c r="ABO158" s="37"/>
      <c r="ABP158" s="37"/>
      <c r="ABQ158" s="37"/>
      <c r="ABR158" s="37"/>
      <c r="ABS158" s="37"/>
      <c r="ABT158" s="37"/>
      <c r="ABU158" s="37"/>
      <c r="ABV158" s="37"/>
      <c r="ABW158" s="37"/>
      <c r="ABX158" s="37"/>
      <c r="ABY158" s="37"/>
      <c r="ABZ158" s="37"/>
      <c r="ACA158" s="37"/>
      <c r="ACB158" s="37"/>
      <c r="ACC158" s="37"/>
      <c r="ACD158" s="37"/>
      <c r="ACE158" s="37"/>
      <c r="ACF158" s="37"/>
      <c r="ACG158" s="37"/>
      <c r="ACH158" s="37"/>
      <c r="ACI158" s="37"/>
      <c r="ACJ158" s="37"/>
      <c r="ACK158" s="37"/>
      <c r="ACL158" s="37"/>
      <c r="ACM158" s="37"/>
      <c r="ACN158" s="37"/>
      <c r="ACO158" s="37"/>
      <c r="ACP158" s="37"/>
      <c r="ACQ158" s="37"/>
      <c r="ACR158" s="37"/>
      <c r="ACS158" s="37"/>
      <c r="ACT158" s="37"/>
      <c r="ACU158" s="37"/>
      <c r="ACV158" s="37"/>
      <c r="ACW158" s="37"/>
      <c r="ACX158" s="37"/>
      <c r="ACY158" s="37"/>
      <c r="ACZ158" s="37"/>
      <c r="ADA158" s="37"/>
      <c r="ADB158" s="37"/>
      <c r="ADC158" s="37"/>
      <c r="ADD158" s="37"/>
      <c r="ADE158" s="37"/>
      <c r="ADF158" s="37"/>
      <c r="ADG158" s="37"/>
      <c r="ADH158" s="37"/>
      <c r="ADI158" s="37"/>
      <c r="ADJ158" s="37"/>
      <c r="ADK158" s="37"/>
      <c r="ADL158" s="37"/>
      <c r="ADM158" s="37"/>
      <c r="ADN158" s="37"/>
      <c r="ADO158" s="37"/>
      <c r="ADP158" s="37"/>
      <c r="ADQ158" s="37"/>
      <c r="ADR158" s="37"/>
      <c r="ADS158" s="37"/>
      <c r="ADT158" s="37"/>
      <c r="ADU158" s="37"/>
      <c r="ADV158" s="37"/>
      <c r="ADW158" s="37"/>
      <c r="ADX158" s="37"/>
      <c r="ADY158" s="37"/>
      <c r="ADZ158" s="37"/>
      <c r="AEA158" s="37"/>
      <c r="AEB158" s="37"/>
      <c r="AEC158" s="37"/>
      <c r="AED158" s="37"/>
      <c r="AEE158" s="37"/>
      <c r="AEF158" s="37"/>
      <c r="AEG158" s="37"/>
      <c r="AEH158" s="37"/>
      <c r="AEI158" s="37"/>
      <c r="AEJ158" s="37"/>
      <c r="AEK158" s="37"/>
      <c r="AEL158" s="37"/>
      <c r="AEM158" s="37"/>
      <c r="AEN158" s="37"/>
      <c r="AEO158" s="37"/>
      <c r="AEP158" s="37"/>
      <c r="AEQ158" s="37"/>
      <c r="AER158" s="37"/>
      <c r="AES158" s="37"/>
      <c r="AET158" s="37"/>
      <c r="AEU158" s="37"/>
      <c r="AEV158" s="37"/>
      <c r="AEW158" s="37"/>
      <c r="AEX158" s="37"/>
      <c r="AEY158" s="37"/>
      <c r="AEZ158" s="37"/>
      <c r="AFA158" s="37"/>
      <c r="AFB158" s="37"/>
      <c r="AFC158" s="37"/>
      <c r="AFD158" s="37"/>
      <c r="AFE158" s="37"/>
      <c r="AFF158" s="37"/>
      <c r="AFG158" s="37"/>
      <c r="AFH158" s="37"/>
      <c r="AFI158" s="37"/>
      <c r="AFJ158" s="37"/>
      <c r="AFK158" s="37"/>
      <c r="AFL158" s="37"/>
      <c r="AFM158" s="37"/>
      <c r="AFN158" s="37"/>
      <c r="AFO158" s="37"/>
      <c r="AFP158" s="37"/>
      <c r="AFQ158" s="37"/>
      <c r="AFR158" s="37"/>
      <c r="AFS158" s="37"/>
      <c r="AFT158" s="37"/>
      <c r="AFU158" s="37"/>
      <c r="AFV158" s="37"/>
      <c r="AFW158" s="37"/>
      <c r="AFX158" s="37"/>
      <c r="AFY158" s="37"/>
      <c r="AFZ158" s="37"/>
      <c r="AGA158" s="37"/>
      <c r="AGB158" s="37"/>
      <c r="AGC158" s="37"/>
      <c r="AGD158" s="37"/>
      <c r="AGE158" s="37"/>
      <c r="AGF158" s="37"/>
      <c r="AGG158" s="37"/>
      <c r="AGH158" s="37"/>
      <c r="AGI158" s="37"/>
      <c r="AGJ158" s="37"/>
      <c r="AGK158" s="37"/>
      <c r="AGL158" s="37"/>
      <c r="AGM158" s="37"/>
      <c r="AGN158" s="37"/>
      <c r="AGO158" s="37"/>
      <c r="AGP158" s="37"/>
      <c r="AGQ158" s="37"/>
      <c r="AGR158" s="37"/>
      <c r="AGS158" s="37"/>
      <c r="AGT158" s="37"/>
      <c r="AGU158" s="37"/>
      <c r="AGV158" s="37"/>
      <c r="AGW158" s="37"/>
      <c r="AGX158" s="37"/>
      <c r="AGY158" s="37"/>
      <c r="AGZ158" s="37"/>
      <c r="AHA158" s="37"/>
      <c r="AHB158" s="37"/>
      <c r="AHC158" s="37"/>
      <c r="AHD158" s="37"/>
      <c r="AHE158" s="37"/>
      <c r="AHF158" s="37"/>
      <c r="AHG158" s="37"/>
      <c r="AHH158" s="37"/>
      <c r="AHI158" s="37"/>
      <c r="AHJ158" s="37"/>
      <c r="AHK158" s="37"/>
      <c r="AHL158" s="37"/>
      <c r="AHM158" s="37"/>
      <c r="AHN158" s="37"/>
      <c r="AHO158" s="37"/>
      <c r="AHP158" s="37"/>
      <c r="AHQ158" s="37"/>
      <c r="AHR158" s="37"/>
      <c r="AHS158" s="37"/>
      <c r="AHT158" s="37"/>
      <c r="AHU158" s="37"/>
      <c r="AHV158" s="37"/>
      <c r="AHW158" s="37"/>
      <c r="AHX158" s="37"/>
      <c r="AHY158" s="37"/>
      <c r="AHZ158" s="37"/>
      <c r="AIA158" s="37"/>
      <c r="AIB158" s="37"/>
      <c r="AIC158" s="37"/>
      <c r="AID158" s="37"/>
      <c r="AIE158" s="37"/>
      <c r="AIF158" s="37"/>
      <c r="AIG158" s="37"/>
      <c r="AIH158" s="37"/>
      <c r="AII158" s="37"/>
      <c r="AIJ158" s="37"/>
      <c r="AIK158" s="37"/>
      <c r="AIL158" s="37"/>
      <c r="AIM158" s="37"/>
      <c r="AIN158" s="37"/>
      <c r="AIO158" s="37"/>
      <c r="AIP158" s="37"/>
      <c r="AIQ158" s="37"/>
      <c r="AIR158" s="37"/>
      <c r="AIS158" s="37"/>
      <c r="AIT158" s="37"/>
      <c r="AIU158" s="37"/>
      <c r="AIV158" s="37"/>
      <c r="AIW158" s="37"/>
      <c r="AIX158" s="37"/>
      <c r="AIY158" s="37"/>
      <c r="AIZ158" s="37"/>
      <c r="AJA158" s="37"/>
      <c r="AJB158" s="37"/>
      <c r="AJC158" s="37"/>
      <c r="AJD158" s="37"/>
      <c r="AJE158" s="37"/>
      <c r="AJF158" s="37"/>
      <c r="AJG158" s="37"/>
      <c r="AJH158" s="37"/>
      <c r="AJI158" s="37"/>
      <c r="AJJ158" s="37"/>
      <c r="AJK158" s="37"/>
      <c r="AJL158" s="37"/>
      <c r="AJM158" s="37"/>
      <c r="AJN158" s="37"/>
      <c r="AJO158" s="37"/>
      <c r="AJP158" s="37"/>
      <c r="AJQ158" s="37"/>
      <c r="AJR158" s="37"/>
      <c r="AJS158" s="37"/>
      <c r="AJT158" s="37"/>
      <c r="AJU158" s="37"/>
      <c r="AJV158" s="37"/>
      <c r="AJW158" s="37"/>
      <c r="AJX158" s="37"/>
      <c r="AJY158" s="37"/>
      <c r="AJZ158" s="37"/>
      <c r="AKA158" s="37"/>
      <c r="AKB158" s="37"/>
      <c r="AKC158" s="37"/>
      <c r="AKD158" s="37"/>
      <c r="AKE158" s="37"/>
      <c r="AKF158" s="37"/>
      <c r="AKG158" s="37"/>
      <c r="AKH158" s="37"/>
      <c r="AKI158" s="37"/>
      <c r="AKJ158" s="37"/>
      <c r="AKK158" s="37"/>
      <c r="AKL158" s="37"/>
      <c r="AKM158" s="37"/>
      <c r="AKN158" s="37"/>
      <c r="AKO158" s="37"/>
      <c r="AKP158" s="37"/>
      <c r="AKQ158" s="37"/>
      <c r="AKR158" s="37"/>
      <c r="AKS158" s="37"/>
      <c r="AKT158" s="37"/>
      <c r="AKU158" s="37"/>
      <c r="AKV158" s="37"/>
      <c r="AKW158" s="37"/>
      <c r="AKX158" s="37"/>
      <c r="AKY158" s="37"/>
      <c r="AKZ158" s="37"/>
      <c r="ALA158" s="37"/>
      <c r="ALB158" s="37"/>
      <c r="ALC158" s="37"/>
      <c r="ALD158" s="37"/>
      <c r="ALE158" s="37"/>
      <c r="ALF158" s="37"/>
      <c r="ALG158" s="37"/>
      <c r="ALH158" s="37"/>
      <c r="ALI158" s="37"/>
      <c r="ALJ158" s="37"/>
      <c r="ALK158" s="37"/>
      <c r="ALL158" s="37"/>
      <c r="ALM158" s="37"/>
      <c r="ALN158" s="37"/>
      <c r="ALO158" s="37"/>
      <c r="ALP158" s="37"/>
      <c r="ALQ158" s="37"/>
      <c r="ALR158" s="37"/>
      <c r="ALS158" s="37"/>
      <c r="ALT158" s="37"/>
      <c r="ALU158" s="37"/>
      <c r="ALV158" s="37"/>
      <c r="ALW158" s="37"/>
      <c r="ALX158" s="37"/>
      <c r="ALY158" s="37"/>
      <c r="ALZ158" s="37"/>
      <c r="AMA158" s="37"/>
      <c r="AMB158" s="37"/>
      <c r="AMC158" s="37"/>
      <c r="AMD158" s="37"/>
      <c r="AME158" s="37"/>
      <c r="AMF158" s="37"/>
      <c r="AMG158" s="37"/>
      <c r="AMH158" s="37"/>
      <c r="AMI158" s="37"/>
      <c r="AMJ158" s="37"/>
      <c r="AMK158" s="37"/>
      <c r="AML158" s="37"/>
      <c r="AMM158" s="37"/>
      <c r="AMN158" s="37"/>
      <c r="AMO158" s="37"/>
      <c r="AMP158" s="37"/>
      <c r="AMQ158" s="37"/>
      <c r="AMR158" s="37"/>
      <c r="AMS158" s="37"/>
      <c r="AMT158" s="37"/>
      <c r="AMU158" s="37"/>
      <c r="AMV158" s="37"/>
      <c r="AMW158" s="37"/>
      <c r="AMX158" s="37"/>
      <c r="AMY158" s="37"/>
      <c r="AMZ158" s="37"/>
      <c r="ANA158" s="37"/>
      <c r="ANB158" s="37"/>
      <c r="ANC158" s="37"/>
      <c r="AND158" s="37"/>
      <c r="ANE158" s="37"/>
      <c r="ANF158" s="37"/>
      <c r="ANG158" s="37"/>
      <c r="ANH158" s="37"/>
      <c r="ANI158" s="37"/>
      <c r="ANJ158" s="37"/>
      <c r="ANK158" s="37"/>
      <c r="ANL158" s="37"/>
      <c r="ANM158" s="37"/>
      <c r="ANN158" s="37"/>
      <c r="ANO158" s="37"/>
      <c r="ANP158" s="37"/>
      <c r="ANQ158" s="37"/>
      <c r="ANR158" s="37"/>
      <c r="ANS158" s="37"/>
      <c r="ANT158" s="37"/>
      <c r="ANU158" s="37"/>
      <c r="ANV158" s="37"/>
      <c r="ANW158" s="37"/>
      <c r="ANX158" s="37"/>
      <c r="ANY158" s="37"/>
      <c r="ANZ158" s="37"/>
      <c r="AOA158" s="37"/>
      <c r="AOB158" s="37"/>
      <c r="AOC158" s="37"/>
      <c r="AOD158" s="37"/>
      <c r="AOE158" s="37"/>
      <c r="AOF158" s="37"/>
      <c r="AOG158" s="37"/>
      <c r="AOH158" s="37"/>
      <c r="AOI158" s="37"/>
      <c r="AOJ158" s="37"/>
      <c r="AOK158" s="37"/>
      <c r="AOL158" s="37"/>
      <c r="AOM158" s="37"/>
      <c r="AON158" s="37"/>
      <c r="AOO158" s="37"/>
      <c r="AOP158" s="37"/>
      <c r="AOQ158" s="37"/>
      <c r="AOR158" s="37"/>
      <c r="AOS158" s="37"/>
      <c r="AOT158" s="37"/>
      <c r="AOU158" s="37"/>
      <c r="AOV158" s="37"/>
      <c r="AOW158" s="37"/>
      <c r="AOX158" s="37"/>
      <c r="AOY158" s="37"/>
      <c r="AOZ158" s="37"/>
      <c r="APA158" s="37"/>
      <c r="APB158" s="37"/>
      <c r="APC158" s="37"/>
      <c r="APD158" s="37"/>
      <c r="APE158" s="37"/>
      <c r="APF158" s="37"/>
      <c r="APG158" s="37"/>
      <c r="APH158" s="37"/>
      <c r="API158" s="37"/>
      <c r="APJ158" s="37"/>
      <c r="APK158" s="37"/>
      <c r="APL158" s="37"/>
      <c r="APM158" s="37"/>
      <c r="APN158" s="37"/>
      <c r="APO158" s="37"/>
      <c r="APP158" s="37"/>
      <c r="APQ158" s="37"/>
      <c r="APR158" s="37"/>
      <c r="APS158" s="37"/>
      <c r="APT158" s="37"/>
      <c r="APU158" s="37"/>
      <c r="APV158" s="37"/>
      <c r="APW158" s="37"/>
      <c r="APX158" s="37"/>
      <c r="APY158" s="37"/>
      <c r="APZ158" s="37"/>
      <c r="AQA158" s="37"/>
      <c r="AQB158" s="37"/>
      <c r="AQC158" s="37"/>
      <c r="AQD158" s="37"/>
      <c r="AQE158" s="37"/>
      <c r="AQF158" s="37"/>
      <c r="AQG158" s="37"/>
      <c r="AQH158" s="37"/>
      <c r="AQI158" s="37"/>
      <c r="AQJ158" s="37"/>
      <c r="AQK158" s="37"/>
      <c r="AQL158" s="37"/>
      <c r="AQM158" s="37"/>
      <c r="AQN158" s="37"/>
      <c r="AQO158" s="37"/>
      <c r="AQP158" s="37"/>
      <c r="AQQ158" s="37"/>
      <c r="AQR158" s="37"/>
      <c r="AQS158" s="37"/>
      <c r="AQT158" s="37"/>
      <c r="AQU158" s="37"/>
      <c r="AQV158" s="37"/>
      <c r="AQW158" s="37"/>
      <c r="AQX158" s="37"/>
      <c r="AQY158" s="37"/>
      <c r="AQZ158" s="37"/>
      <c r="ARA158" s="37"/>
      <c r="ARB158" s="37"/>
      <c r="ARC158" s="37"/>
      <c r="ARD158" s="37"/>
      <c r="ARE158" s="37"/>
      <c r="ARF158" s="37"/>
      <c r="ARG158" s="37"/>
      <c r="ARH158" s="37"/>
      <c r="ARI158" s="37"/>
      <c r="ARJ158" s="37"/>
      <c r="ARK158" s="37"/>
      <c r="ARL158" s="37"/>
      <c r="ARM158" s="37"/>
      <c r="ARN158" s="37"/>
      <c r="ARO158" s="37"/>
      <c r="ARP158" s="37"/>
      <c r="ARQ158" s="37"/>
      <c r="ARR158" s="37"/>
      <c r="ARS158" s="37"/>
      <c r="ART158" s="37"/>
      <c r="ARU158" s="37"/>
      <c r="ARV158" s="37"/>
      <c r="ARW158" s="37"/>
      <c r="ARX158" s="37"/>
      <c r="ARY158" s="37"/>
      <c r="ARZ158" s="37"/>
      <c r="ASA158" s="37"/>
      <c r="ASB158" s="37"/>
      <c r="ASC158" s="37"/>
      <c r="ASD158" s="37"/>
      <c r="ASE158" s="37"/>
      <c r="ASF158" s="37"/>
      <c r="ASG158" s="37"/>
      <c r="ASH158" s="37"/>
      <c r="ASI158" s="37"/>
      <c r="ASJ158" s="37"/>
      <c r="ASK158" s="37"/>
      <c r="ASL158" s="37"/>
      <c r="ASM158" s="37"/>
      <c r="ASN158" s="37"/>
      <c r="ASO158" s="37"/>
      <c r="ASP158" s="37"/>
      <c r="ASQ158" s="37"/>
      <c r="ASR158" s="37"/>
      <c r="ASS158" s="37"/>
      <c r="AST158" s="37"/>
      <c r="ASU158" s="37"/>
      <c r="ASV158" s="37"/>
      <c r="ASW158" s="37"/>
      <c r="ASX158" s="37"/>
      <c r="ASY158" s="37"/>
      <c r="ASZ158" s="37"/>
      <c r="ATA158" s="37"/>
      <c r="ATB158" s="37"/>
      <c r="ATC158" s="37"/>
      <c r="ATD158" s="37"/>
      <c r="ATE158" s="37"/>
      <c r="ATF158" s="37"/>
      <c r="ATG158" s="37"/>
      <c r="ATH158" s="37"/>
      <c r="ATI158" s="37"/>
      <c r="ATJ158" s="37"/>
      <c r="ATK158" s="37"/>
      <c r="ATL158" s="37"/>
      <c r="ATM158" s="37"/>
      <c r="ATN158" s="37"/>
      <c r="ATO158" s="37"/>
      <c r="ATP158" s="37"/>
      <c r="ATQ158" s="37"/>
      <c r="ATR158" s="37"/>
      <c r="ATS158" s="37"/>
      <c r="ATT158" s="37"/>
      <c r="ATU158" s="37"/>
      <c r="ATV158" s="37"/>
      <c r="ATW158" s="37"/>
      <c r="ATX158" s="37"/>
      <c r="ATY158" s="37"/>
      <c r="ATZ158" s="37"/>
      <c r="AUA158" s="37"/>
      <c r="AUB158" s="37"/>
      <c r="AUC158" s="37"/>
      <c r="AUD158" s="37"/>
      <c r="AUE158" s="37"/>
      <c r="AUF158" s="37"/>
      <c r="AUG158" s="37"/>
      <c r="AUH158" s="37"/>
      <c r="AUI158" s="37"/>
      <c r="AUJ158" s="37"/>
      <c r="AUK158" s="37"/>
      <c r="AUL158" s="37"/>
      <c r="AUM158" s="37"/>
      <c r="AUN158" s="37"/>
      <c r="AUO158" s="37"/>
      <c r="AUP158" s="37"/>
      <c r="AUQ158" s="37"/>
      <c r="AUR158" s="37"/>
      <c r="AUS158" s="37"/>
      <c r="AUT158" s="37"/>
      <c r="AUU158" s="37"/>
      <c r="AUV158" s="37"/>
      <c r="AUW158" s="37"/>
      <c r="AUX158" s="37"/>
      <c r="AUY158" s="37"/>
      <c r="AUZ158" s="37"/>
      <c r="AVA158" s="37"/>
      <c r="AVB158" s="37"/>
      <c r="AVC158" s="37"/>
      <c r="AVD158" s="37"/>
      <c r="AVE158" s="37"/>
      <c r="AVF158" s="37"/>
      <c r="AVG158" s="37"/>
      <c r="AVH158" s="37"/>
      <c r="AVI158" s="37"/>
      <c r="AVJ158" s="37"/>
      <c r="AVK158" s="37"/>
      <c r="AVL158" s="37"/>
      <c r="AVM158" s="37"/>
      <c r="AVN158" s="37"/>
      <c r="AVO158" s="37"/>
      <c r="AVP158" s="37"/>
      <c r="AVQ158" s="37"/>
      <c r="AVR158" s="37"/>
      <c r="AVS158" s="37"/>
      <c r="AVT158" s="37"/>
      <c r="AVU158" s="37"/>
      <c r="AVV158" s="37"/>
      <c r="AVW158" s="37"/>
      <c r="AVX158" s="37"/>
      <c r="AVY158" s="37"/>
      <c r="AVZ158" s="37"/>
      <c r="AWA158" s="37"/>
      <c r="AWB158" s="37"/>
      <c r="AWC158" s="37"/>
      <c r="AWD158" s="37"/>
      <c r="AWE158" s="37"/>
      <c r="AWF158" s="37"/>
      <c r="AWG158" s="37"/>
      <c r="AWH158" s="37"/>
      <c r="AWI158" s="37"/>
      <c r="AWJ158" s="37"/>
      <c r="AWK158" s="37"/>
      <c r="AWL158" s="37"/>
      <c r="AWM158" s="37"/>
      <c r="AWN158" s="37"/>
      <c r="AWO158" s="37"/>
      <c r="AWP158" s="37"/>
      <c r="AWQ158" s="37"/>
      <c r="AWR158" s="37"/>
      <c r="AWS158" s="37"/>
      <c r="AWT158" s="37"/>
      <c r="AWU158" s="37"/>
      <c r="AWV158" s="37"/>
      <c r="AWW158" s="37"/>
      <c r="AWX158" s="37"/>
      <c r="AWY158" s="37"/>
      <c r="AWZ158" s="37"/>
      <c r="AXA158" s="37"/>
      <c r="AXB158" s="37"/>
      <c r="AXC158" s="37"/>
      <c r="AXD158" s="37"/>
      <c r="AXE158" s="37"/>
      <c r="AXF158" s="37"/>
      <c r="AXG158" s="37"/>
      <c r="AXH158" s="37"/>
      <c r="AXI158" s="37"/>
      <c r="AXJ158" s="37"/>
      <c r="AXK158" s="37"/>
      <c r="AXL158" s="37"/>
      <c r="AXM158" s="37"/>
      <c r="AXN158" s="37"/>
      <c r="AXO158" s="37"/>
      <c r="AXP158" s="37"/>
      <c r="AXQ158" s="37"/>
      <c r="AXR158" s="37"/>
      <c r="AXS158" s="37"/>
      <c r="AXT158" s="37"/>
      <c r="AXU158" s="37"/>
      <c r="AXV158" s="37"/>
      <c r="AXW158" s="37"/>
      <c r="AXX158" s="37"/>
      <c r="AXY158" s="37"/>
      <c r="AXZ158" s="37"/>
      <c r="AYA158" s="37"/>
      <c r="AYB158" s="37"/>
      <c r="AYC158" s="37"/>
      <c r="AYD158" s="37"/>
      <c r="AYE158" s="37"/>
      <c r="AYF158" s="37"/>
      <c r="AYG158" s="37"/>
      <c r="AYH158" s="37"/>
      <c r="AYI158" s="37"/>
      <c r="AYJ158" s="37"/>
      <c r="AYK158" s="37"/>
      <c r="AYL158" s="37"/>
      <c r="AYM158" s="37"/>
      <c r="AYN158" s="37"/>
      <c r="AYO158" s="37"/>
      <c r="AYP158" s="37"/>
      <c r="AYQ158" s="37"/>
      <c r="AYR158" s="37"/>
      <c r="AYS158" s="37"/>
      <c r="AYT158" s="37"/>
      <c r="AYU158" s="37"/>
      <c r="AYV158" s="37"/>
      <c r="AYW158" s="37"/>
      <c r="AYX158" s="37"/>
      <c r="AYY158" s="37"/>
      <c r="AYZ158" s="37"/>
      <c r="AZA158" s="37"/>
      <c r="AZB158" s="37"/>
      <c r="AZC158" s="37"/>
      <c r="AZD158" s="37"/>
      <c r="AZE158" s="37"/>
      <c r="AZF158" s="37"/>
      <c r="AZG158" s="37"/>
      <c r="AZH158" s="37"/>
      <c r="AZI158" s="37"/>
      <c r="AZJ158" s="37"/>
      <c r="AZK158" s="37"/>
      <c r="AZL158" s="37"/>
      <c r="AZM158" s="37"/>
      <c r="AZN158" s="37"/>
      <c r="AZO158" s="37"/>
      <c r="AZP158" s="37"/>
      <c r="AZQ158" s="37"/>
      <c r="AZR158" s="37"/>
      <c r="AZS158" s="37"/>
      <c r="AZT158" s="37"/>
      <c r="AZU158" s="37"/>
      <c r="AZV158" s="37"/>
      <c r="AZW158" s="37"/>
      <c r="AZX158" s="37"/>
      <c r="AZY158" s="37"/>
      <c r="AZZ158" s="37"/>
      <c r="BAA158" s="37"/>
      <c r="BAB158" s="37"/>
      <c r="BAC158" s="37"/>
      <c r="BAD158" s="37"/>
      <c r="BAE158" s="37"/>
      <c r="BAF158" s="37"/>
      <c r="BAG158" s="37"/>
      <c r="BAH158" s="37"/>
      <c r="BAI158" s="37"/>
      <c r="BAJ158" s="37"/>
      <c r="BAK158" s="37"/>
      <c r="BAL158" s="37"/>
      <c r="BAM158" s="37"/>
      <c r="BAN158" s="37"/>
      <c r="BAO158" s="37"/>
      <c r="BAP158" s="37"/>
      <c r="BAQ158" s="37"/>
      <c r="BAR158" s="37"/>
      <c r="BAS158" s="37"/>
      <c r="BAT158" s="37"/>
      <c r="BAU158" s="37"/>
      <c r="BAV158" s="37"/>
      <c r="BAW158" s="37"/>
      <c r="BAX158" s="37"/>
      <c r="BAY158" s="37"/>
      <c r="BAZ158" s="37"/>
      <c r="BBA158" s="37"/>
      <c r="BBB158" s="37"/>
      <c r="BBC158" s="37"/>
      <c r="BBD158" s="37"/>
      <c r="BBE158" s="37"/>
      <c r="BBF158" s="37"/>
      <c r="BBG158" s="37"/>
      <c r="BBH158" s="37"/>
      <c r="BBI158" s="37"/>
      <c r="BBJ158" s="37"/>
      <c r="BBK158" s="37"/>
      <c r="BBL158" s="37"/>
      <c r="BBM158" s="37"/>
      <c r="BBN158" s="37"/>
      <c r="BBO158" s="37"/>
      <c r="BBP158" s="37"/>
      <c r="BBQ158" s="37"/>
      <c r="BBR158" s="37"/>
      <c r="BBS158" s="37"/>
      <c r="BBT158" s="37"/>
      <c r="BBU158" s="37"/>
      <c r="BBV158" s="37"/>
      <c r="BBW158" s="37"/>
      <c r="BBX158" s="37"/>
      <c r="BBY158" s="37"/>
      <c r="BBZ158" s="37"/>
      <c r="BCA158" s="37"/>
      <c r="BCB158" s="37"/>
      <c r="BCC158" s="37"/>
      <c r="BCD158" s="37"/>
      <c r="BCE158" s="37"/>
      <c r="BCF158" s="37"/>
      <c r="BCG158" s="37"/>
      <c r="BCH158" s="37"/>
      <c r="BCI158" s="37"/>
      <c r="BCJ158" s="37"/>
      <c r="BCK158" s="37"/>
      <c r="BCL158" s="37"/>
      <c r="BCM158" s="37"/>
      <c r="BCN158" s="37"/>
      <c r="BCO158" s="37"/>
      <c r="BCP158" s="37"/>
      <c r="BCQ158" s="37"/>
      <c r="BCR158" s="37"/>
      <c r="BCS158" s="37"/>
      <c r="BCT158" s="37"/>
      <c r="BCU158" s="37"/>
      <c r="BCV158" s="37"/>
      <c r="BCW158" s="37"/>
      <c r="BCX158" s="37"/>
      <c r="BCY158" s="37"/>
      <c r="BCZ158" s="37"/>
      <c r="BDA158" s="37"/>
      <c r="BDB158" s="37"/>
      <c r="BDC158" s="37"/>
      <c r="BDD158" s="37"/>
      <c r="BDE158" s="37"/>
      <c r="BDF158" s="37"/>
      <c r="BDG158" s="37"/>
      <c r="BDH158" s="37"/>
      <c r="BDI158" s="37"/>
      <c r="BDJ158" s="37"/>
      <c r="BDK158" s="37"/>
      <c r="BDL158" s="37"/>
      <c r="BDM158" s="37"/>
      <c r="BDN158" s="37"/>
      <c r="BDO158" s="37"/>
      <c r="BDP158" s="37"/>
      <c r="BDQ158" s="37"/>
      <c r="BDR158" s="37"/>
      <c r="BDS158" s="37"/>
      <c r="BDT158" s="37"/>
      <c r="BDU158" s="37"/>
      <c r="BDV158" s="37"/>
      <c r="BDW158" s="37"/>
      <c r="BDX158" s="37"/>
      <c r="BDY158" s="37"/>
      <c r="BDZ158" s="37"/>
      <c r="BEA158" s="37"/>
      <c r="BEB158" s="37"/>
      <c r="BEC158" s="37"/>
      <c r="BED158" s="37"/>
      <c r="BEE158" s="37"/>
      <c r="BEF158" s="37"/>
      <c r="BEG158" s="37"/>
      <c r="BEH158" s="37"/>
      <c r="BEI158" s="37"/>
      <c r="BEJ158" s="37"/>
      <c r="BEK158" s="37"/>
      <c r="BEL158" s="37"/>
      <c r="BEM158" s="37"/>
      <c r="BEN158" s="37"/>
      <c r="BEO158" s="37"/>
      <c r="BEP158" s="37"/>
      <c r="BEQ158" s="37"/>
      <c r="BER158" s="37"/>
      <c r="BES158" s="37"/>
      <c r="BET158" s="37"/>
      <c r="BEU158" s="37"/>
      <c r="BEV158" s="37"/>
      <c r="BEW158" s="37"/>
      <c r="BEX158" s="37"/>
      <c r="BEY158" s="37"/>
      <c r="BEZ158" s="37"/>
      <c r="BFA158" s="37"/>
      <c r="BFB158" s="37"/>
      <c r="BFC158" s="37"/>
      <c r="BFD158" s="37"/>
      <c r="BFE158" s="37"/>
      <c r="BFF158" s="37"/>
      <c r="BFG158" s="37"/>
      <c r="BFH158" s="37"/>
      <c r="BFI158" s="37"/>
      <c r="BFJ158" s="37"/>
      <c r="BFK158" s="37"/>
      <c r="BFL158" s="37"/>
      <c r="BFM158" s="37"/>
      <c r="BFN158" s="37"/>
      <c r="BFO158" s="37"/>
      <c r="BFP158" s="37"/>
      <c r="BFQ158" s="37"/>
      <c r="BFR158" s="37"/>
      <c r="BFS158" s="37"/>
      <c r="BFT158" s="37"/>
      <c r="BFU158" s="37"/>
      <c r="BFV158" s="37"/>
      <c r="BFW158" s="37"/>
      <c r="BFX158" s="37"/>
      <c r="BFY158" s="37"/>
      <c r="BFZ158" s="37"/>
      <c r="BGA158" s="37"/>
      <c r="BGB158" s="37"/>
      <c r="BGC158" s="37"/>
      <c r="BGD158" s="37"/>
      <c r="BGE158" s="37"/>
      <c r="BGF158" s="37"/>
      <c r="BGG158" s="37"/>
      <c r="BGH158" s="37"/>
      <c r="BGI158" s="37"/>
      <c r="BGJ158" s="37"/>
      <c r="BGK158" s="37"/>
      <c r="BGL158" s="37"/>
      <c r="BGM158" s="37"/>
      <c r="BGN158" s="37"/>
      <c r="BGO158" s="37"/>
      <c r="BGP158" s="37"/>
      <c r="BGQ158" s="37"/>
      <c r="BGR158" s="37"/>
      <c r="BGS158" s="37"/>
      <c r="BGT158" s="37"/>
      <c r="BGU158" s="37"/>
      <c r="BGV158" s="37"/>
      <c r="BGW158" s="37"/>
      <c r="BGX158" s="37"/>
      <c r="BGY158" s="37"/>
      <c r="BGZ158" s="37"/>
      <c r="BHA158" s="37"/>
      <c r="BHB158" s="37"/>
      <c r="BHC158" s="37"/>
      <c r="BHD158" s="37"/>
      <c r="BHE158" s="37"/>
      <c r="BHF158" s="37"/>
      <c r="BHG158" s="37"/>
      <c r="BHH158" s="37"/>
      <c r="BHI158" s="37"/>
      <c r="BHJ158" s="37"/>
      <c r="BHK158" s="37"/>
      <c r="BHL158" s="37"/>
      <c r="BHM158" s="37"/>
      <c r="BHN158" s="37"/>
      <c r="BHO158" s="37"/>
      <c r="BHP158" s="37"/>
      <c r="BHQ158" s="37"/>
      <c r="BHR158" s="37"/>
      <c r="BHS158" s="37"/>
      <c r="BHT158" s="37"/>
      <c r="BHU158" s="37"/>
      <c r="BHV158" s="37"/>
      <c r="BHW158" s="37"/>
      <c r="BHX158" s="37"/>
      <c r="BHY158" s="37"/>
      <c r="BHZ158" s="37"/>
      <c r="BIA158" s="37"/>
      <c r="BIB158" s="37"/>
      <c r="BIC158" s="37"/>
      <c r="BID158" s="37"/>
      <c r="BIE158" s="37"/>
      <c r="BIF158" s="37"/>
      <c r="BIG158" s="37"/>
      <c r="BIH158" s="37"/>
      <c r="BII158" s="37"/>
      <c r="BIJ158" s="37"/>
      <c r="BIK158" s="37"/>
      <c r="BIL158" s="37"/>
      <c r="BIM158" s="37"/>
      <c r="BIN158" s="37"/>
      <c r="BIO158" s="37"/>
      <c r="BIP158" s="37"/>
      <c r="BIQ158" s="37"/>
      <c r="BIR158" s="37"/>
      <c r="BIS158" s="37"/>
      <c r="BIT158" s="37"/>
      <c r="BIU158" s="37"/>
      <c r="BIV158" s="37"/>
      <c r="BIW158" s="37"/>
      <c r="BIX158" s="37"/>
      <c r="BIY158" s="37"/>
      <c r="BIZ158" s="37"/>
      <c r="BJA158" s="37"/>
      <c r="BJB158" s="37"/>
      <c r="BJC158" s="37"/>
      <c r="BJD158" s="37"/>
      <c r="BJE158" s="37"/>
      <c r="BJF158" s="37"/>
      <c r="BJG158" s="37"/>
      <c r="BJH158" s="37"/>
      <c r="BJI158" s="37"/>
      <c r="BJJ158" s="37"/>
      <c r="BJK158" s="37"/>
      <c r="BJL158" s="37"/>
      <c r="BJM158" s="37"/>
      <c r="BJN158" s="37"/>
      <c r="BJO158" s="37"/>
      <c r="BJP158" s="37"/>
      <c r="BJQ158" s="37"/>
      <c r="BJR158" s="37"/>
      <c r="BJS158" s="37"/>
      <c r="BJT158" s="37"/>
      <c r="BJU158" s="37"/>
      <c r="BJV158" s="37"/>
      <c r="BJW158" s="37"/>
      <c r="BJX158" s="37"/>
      <c r="BJY158" s="37"/>
      <c r="BJZ158" s="37"/>
      <c r="BKA158" s="37"/>
      <c r="BKB158" s="37"/>
      <c r="BKC158" s="37"/>
      <c r="BKD158" s="37"/>
      <c r="BKE158" s="37"/>
      <c r="BKF158" s="37"/>
      <c r="BKG158" s="37"/>
      <c r="BKH158" s="37"/>
      <c r="BKI158" s="37"/>
      <c r="BKJ158" s="37"/>
      <c r="BKK158" s="37"/>
      <c r="BKL158" s="37"/>
      <c r="BKM158" s="37"/>
      <c r="BKN158" s="37"/>
      <c r="BKO158" s="37"/>
      <c r="BKP158" s="37"/>
      <c r="BKQ158" s="37"/>
      <c r="BKR158" s="37"/>
      <c r="BKS158" s="37"/>
      <c r="BKT158" s="37"/>
      <c r="BKU158" s="37"/>
      <c r="BKV158" s="37"/>
      <c r="BKW158" s="37"/>
      <c r="BKX158" s="37"/>
      <c r="BKY158" s="37"/>
      <c r="BKZ158" s="37"/>
      <c r="BLA158" s="37"/>
      <c r="BLB158" s="37"/>
      <c r="BLC158" s="37"/>
      <c r="BLD158" s="37"/>
      <c r="BLE158" s="37"/>
      <c r="BLF158" s="37"/>
      <c r="BLG158" s="37"/>
      <c r="BLH158" s="37"/>
      <c r="BLI158" s="37"/>
      <c r="BLJ158" s="37"/>
      <c r="BLK158" s="37"/>
      <c r="BLL158" s="37"/>
      <c r="BLM158" s="37"/>
      <c r="BLN158" s="37"/>
      <c r="BLO158" s="37"/>
      <c r="BLP158" s="37"/>
      <c r="BLQ158" s="37"/>
      <c r="BLR158" s="37"/>
      <c r="BLS158" s="37"/>
      <c r="BLT158" s="37"/>
      <c r="BLU158" s="37"/>
      <c r="BLV158" s="37"/>
      <c r="BLW158" s="37"/>
      <c r="BLX158" s="37"/>
      <c r="BLY158" s="37"/>
      <c r="BLZ158" s="37"/>
      <c r="BMA158" s="37"/>
      <c r="BMB158" s="37"/>
      <c r="BMC158" s="37"/>
      <c r="BMD158" s="37"/>
      <c r="BME158" s="37"/>
      <c r="BMF158" s="37"/>
      <c r="BMG158" s="37"/>
      <c r="BMH158" s="37"/>
      <c r="BMI158" s="37"/>
      <c r="BMJ158" s="37"/>
      <c r="BMK158" s="37"/>
      <c r="BML158" s="37"/>
      <c r="BMM158" s="37"/>
      <c r="BMN158" s="37"/>
      <c r="BMO158" s="37"/>
      <c r="BMP158" s="37"/>
      <c r="BMQ158" s="37"/>
      <c r="BMR158" s="37"/>
      <c r="BMS158" s="37"/>
      <c r="BMT158" s="37"/>
      <c r="BMU158" s="37"/>
      <c r="BMV158" s="37"/>
      <c r="BMW158" s="37"/>
      <c r="BMX158" s="37"/>
      <c r="BMY158" s="37"/>
      <c r="BMZ158" s="37"/>
      <c r="BNA158" s="37"/>
      <c r="BNB158" s="37"/>
      <c r="BNC158" s="37"/>
      <c r="BND158" s="37"/>
      <c r="BNE158" s="37"/>
      <c r="BNF158" s="37"/>
      <c r="BNG158" s="37"/>
      <c r="BNH158" s="37"/>
      <c r="BNI158" s="37"/>
      <c r="BNJ158" s="37"/>
      <c r="BNK158" s="37"/>
      <c r="BNL158" s="37"/>
      <c r="BNM158" s="37"/>
      <c r="BNN158" s="37"/>
      <c r="BNO158" s="37"/>
      <c r="BNP158" s="37"/>
      <c r="BNQ158" s="37"/>
      <c r="BNR158" s="37"/>
      <c r="BNS158" s="37"/>
      <c r="BNT158" s="37"/>
      <c r="BNU158" s="37"/>
      <c r="BNV158" s="37"/>
      <c r="BNW158" s="37"/>
      <c r="BNX158" s="37"/>
      <c r="BNY158" s="37"/>
      <c r="BNZ158" s="37"/>
      <c r="BOA158" s="37"/>
      <c r="BOB158" s="37"/>
      <c r="BOC158" s="37"/>
      <c r="BOD158" s="37"/>
      <c r="BOE158" s="37"/>
      <c r="BOF158" s="37"/>
      <c r="BOG158" s="37"/>
      <c r="BOH158" s="37"/>
      <c r="BOI158" s="37"/>
      <c r="BOJ158" s="37"/>
      <c r="BOK158" s="37"/>
      <c r="BOL158" s="37"/>
      <c r="BOM158" s="37"/>
      <c r="BON158" s="37"/>
      <c r="BOO158" s="37"/>
      <c r="BOP158" s="37"/>
      <c r="BOQ158" s="37"/>
      <c r="BOR158" s="37"/>
      <c r="BOS158" s="37"/>
      <c r="BOT158" s="37"/>
      <c r="BOU158" s="37"/>
      <c r="BOV158" s="37"/>
      <c r="BOW158" s="37"/>
      <c r="BOX158" s="37"/>
      <c r="BOY158" s="37"/>
      <c r="BOZ158" s="37"/>
      <c r="BPA158" s="37"/>
      <c r="BPB158" s="37"/>
      <c r="BPC158" s="37"/>
      <c r="BPD158" s="37"/>
      <c r="BPE158" s="37"/>
      <c r="BPF158" s="37"/>
      <c r="BPG158" s="37"/>
      <c r="BPH158" s="37"/>
      <c r="BPI158" s="37"/>
      <c r="BPJ158" s="37"/>
      <c r="BPK158" s="37"/>
      <c r="BPL158" s="37"/>
      <c r="BPM158" s="37"/>
      <c r="BPN158" s="37"/>
      <c r="BPO158" s="37"/>
      <c r="BPP158" s="37"/>
      <c r="BPQ158" s="37"/>
      <c r="BPR158" s="37"/>
      <c r="BPS158" s="37"/>
      <c r="BPT158" s="37"/>
      <c r="BPU158" s="37"/>
      <c r="BPV158" s="37"/>
      <c r="BPW158" s="37"/>
      <c r="BPX158" s="37"/>
      <c r="BPY158" s="37"/>
      <c r="BPZ158" s="37"/>
      <c r="BQA158" s="37"/>
      <c r="BQB158" s="37"/>
      <c r="BQC158" s="37"/>
      <c r="BQD158" s="37"/>
      <c r="BQE158" s="37"/>
      <c r="BQF158" s="37"/>
      <c r="BQG158" s="37"/>
      <c r="BQH158" s="37"/>
      <c r="BQI158" s="37"/>
      <c r="BQJ158" s="37"/>
      <c r="BQK158" s="37"/>
      <c r="BQL158" s="37"/>
      <c r="BQM158" s="37"/>
      <c r="BQN158" s="37"/>
      <c r="BQO158" s="37"/>
      <c r="BQP158" s="37"/>
      <c r="BQQ158" s="37"/>
      <c r="BQR158" s="37"/>
      <c r="BQS158" s="37"/>
      <c r="BQT158" s="37"/>
      <c r="BQU158" s="37"/>
      <c r="BQV158" s="37"/>
      <c r="BQW158" s="37"/>
      <c r="BQX158" s="37"/>
      <c r="BQY158" s="37"/>
      <c r="BQZ158" s="37"/>
      <c r="BRA158" s="37"/>
      <c r="BRB158" s="37"/>
      <c r="BRC158" s="37"/>
      <c r="BRD158" s="37"/>
      <c r="BRE158" s="37"/>
      <c r="BRF158" s="37"/>
      <c r="BRG158" s="37"/>
      <c r="BRH158" s="37"/>
      <c r="BRI158" s="37"/>
      <c r="BRJ158" s="37"/>
      <c r="BRK158" s="37"/>
      <c r="BRL158" s="37"/>
      <c r="BRM158" s="37"/>
      <c r="BRN158" s="37"/>
      <c r="BRO158" s="37"/>
      <c r="BRP158" s="37"/>
      <c r="BRQ158" s="37"/>
      <c r="BRR158" s="37"/>
      <c r="BRS158" s="37"/>
      <c r="BRT158" s="37"/>
      <c r="BRU158" s="37"/>
      <c r="BRV158" s="37"/>
      <c r="BRW158" s="37"/>
      <c r="BRX158" s="37"/>
      <c r="BRY158" s="37"/>
      <c r="BRZ158" s="37"/>
      <c r="BSA158" s="37"/>
      <c r="BSB158" s="37"/>
      <c r="BSC158" s="37"/>
      <c r="BSD158" s="37"/>
      <c r="BSE158" s="37"/>
      <c r="BSF158" s="37"/>
      <c r="BSG158" s="37"/>
      <c r="BSH158" s="37"/>
      <c r="BSI158" s="37"/>
      <c r="BSJ158" s="37"/>
      <c r="BSK158" s="37"/>
      <c r="BSL158" s="37"/>
      <c r="BSM158" s="37"/>
      <c r="BSN158" s="37"/>
      <c r="BSO158" s="37"/>
      <c r="BSP158" s="37"/>
      <c r="BSQ158" s="37"/>
      <c r="BSR158" s="37"/>
      <c r="BSS158" s="37"/>
      <c r="BST158" s="37"/>
      <c r="BSU158" s="37"/>
      <c r="BSV158" s="37"/>
      <c r="BSW158" s="37"/>
      <c r="BSX158" s="37"/>
      <c r="BSY158" s="37"/>
      <c r="BSZ158" s="37"/>
      <c r="BTA158" s="37"/>
      <c r="BTB158" s="37"/>
      <c r="BTC158" s="37"/>
      <c r="BTD158" s="37"/>
      <c r="BTE158" s="37"/>
      <c r="BTF158" s="37"/>
      <c r="BTG158" s="37"/>
      <c r="BTH158" s="37"/>
      <c r="BTI158" s="37"/>
      <c r="BTJ158" s="37"/>
      <c r="BTK158" s="37"/>
      <c r="BTL158" s="37"/>
      <c r="BTM158" s="37"/>
      <c r="BTN158" s="37"/>
      <c r="BTO158" s="37"/>
      <c r="BTP158" s="37"/>
      <c r="BTQ158" s="37"/>
      <c r="BTR158" s="37"/>
      <c r="BTS158" s="37"/>
      <c r="BTT158" s="37"/>
      <c r="BTU158" s="37"/>
      <c r="BTV158" s="37"/>
      <c r="BTW158" s="37"/>
      <c r="BTX158" s="37"/>
      <c r="BTY158" s="37"/>
      <c r="BTZ158" s="37"/>
      <c r="BUA158" s="37"/>
      <c r="BUB158" s="37"/>
      <c r="BUC158" s="37"/>
      <c r="BUD158" s="37"/>
      <c r="BUE158" s="37"/>
      <c r="BUF158" s="37"/>
      <c r="BUG158" s="37"/>
      <c r="BUH158" s="37"/>
      <c r="BUI158" s="37"/>
      <c r="BUJ158" s="37"/>
      <c r="BUK158" s="37"/>
      <c r="BUL158" s="37"/>
      <c r="BUM158" s="37"/>
      <c r="BUN158" s="37"/>
      <c r="BUO158" s="37"/>
      <c r="BUP158" s="37"/>
      <c r="BUQ158" s="37"/>
      <c r="BUR158" s="37"/>
      <c r="BUS158" s="37"/>
      <c r="BUT158" s="37"/>
      <c r="BUU158" s="37"/>
      <c r="BUV158" s="37"/>
      <c r="BUW158" s="37"/>
      <c r="BUX158" s="37"/>
      <c r="BUY158" s="37"/>
      <c r="BUZ158" s="37"/>
      <c r="BVA158" s="37"/>
      <c r="BVB158" s="37"/>
      <c r="BVC158" s="37"/>
      <c r="BVD158" s="37"/>
      <c r="BVE158" s="37"/>
      <c r="BVF158" s="37"/>
      <c r="BVG158" s="37"/>
      <c r="BVH158" s="37"/>
      <c r="BVI158" s="37"/>
      <c r="BVJ158" s="37"/>
      <c r="BVK158" s="37"/>
      <c r="BVL158" s="37"/>
      <c r="BVM158" s="37"/>
      <c r="BVN158" s="37"/>
      <c r="BVO158" s="37"/>
      <c r="BVP158" s="37"/>
      <c r="BVQ158" s="37"/>
      <c r="BVR158" s="37"/>
      <c r="BVS158" s="37"/>
      <c r="BVT158" s="37"/>
      <c r="BVU158" s="37"/>
      <c r="BVV158" s="37"/>
      <c r="BVW158" s="37"/>
      <c r="BVX158" s="37"/>
      <c r="BVY158" s="37"/>
      <c r="BVZ158" s="37"/>
      <c r="BWA158" s="37"/>
      <c r="BWB158" s="37"/>
      <c r="BWC158" s="37"/>
      <c r="BWD158" s="37"/>
      <c r="BWE158" s="37"/>
      <c r="BWF158" s="37"/>
      <c r="BWG158" s="37"/>
      <c r="BWH158" s="37"/>
      <c r="BWI158" s="37"/>
      <c r="BWJ158" s="37"/>
      <c r="BWK158" s="37"/>
      <c r="BWL158" s="37"/>
      <c r="BWM158" s="37"/>
      <c r="BWN158" s="37"/>
      <c r="BWO158" s="37"/>
      <c r="BWP158" s="37"/>
      <c r="BWQ158" s="37"/>
      <c r="BWR158" s="37"/>
      <c r="BWS158" s="37"/>
      <c r="BWT158" s="37"/>
      <c r="BWU158" s="37"/>
      <c r="BWV158" s="37"/>
      <c r="BWW158" s="37"/>
      <c r="BWX158" s="37"/>
      <c r="BWY158" s="37"/>
      <c r="BWZ158" s="37"/>
      <c r="BXA158" s="37"/>
      <c r="BXB158" s="37"/>
      <c r="BXC158" s="37"/>
      <c r="BXD158" s="37"/>
      <c r="BXE158" s="37"/>
      <c r="BXF158" s="37"/>
      <c r="BXG158" s="37"/>
      <c r="BXH158" s="37"/>
      <c r="BXI158" s="37"/>
      <c r="BXJ158" s="37"/>
      <c r="BXK158" s="37"/>
      <c r="BXL158" s="37"/>
      <c r="BXM158" s="37"/>
      <c r="BXN158" s="37"/>
      <c r="BXO158" s="37"/>
      <c r="BXP158" s="37"/>
      <c r="BXQ158" s="37"/>
      <c r="BXR158" s="37"/>
      <c r="BXS158" s="37"/>
      <c r="BXT158" s="37"/>
      <c r="BXU158" s="37"/>
      <c r="BXV158" s="37"/>
      <c r="BXW158" s="37"/>
      <c r="BXX158" s="37"/>
      <c r="BXY158" s="37"/>
      <c r="BXZ158" s="37"/>
      <c r="BYA158" s="37"/>
      <c r="BYB158" s="37"/>
      <c r="BYC158" s="37"/>
      <c r="BYD158" s="37"/>
      <c r="BYE158" s="37"/>
      <c r="BYF158" s="37"/>
      <c r="BYG158" s="37"/>
      <c r="BYH158" s="37"/>
      <c r="BYI158" s="37"/>
      <c r="BYJ158" s="37"/>
      <c r="BYK158" s="37"/>
      <c r="BYL158" s="37"/>
      <c r="BYM158" s="37"/>
      <c r="BYN158" s="37"/>
      <c r="BYO158" s="37"/>
      <c r="BYP158" s="37"/>
      <c r="BYQ158" s="37"/>
      <c r="BYR158" s="37"/>
      <c r="BYS158" s="37"/>
      <c r="BYT158" s="37"/>
      <c r="BYU158" s="37"/>
      <c r="BYV158" s="37"/>
      <c r="BYW158" s="37"/>
      <c r="BYX158" s="37"/>
      <c r="BYY158" s="37"/>
      <c r="BYZ158" s="37"/>
      <c r="BZA158" s="37"/>
      <c r="BZB158" s="37"/>
      <c r="BZC158" s="37"/>
      <c r="BZD158" s="37"/>
      <c r="BZE158" s="37"/>
      <c r="BZF158" s="37"/>
      <c r="BZG158" s="37"/>
      <c r="BZH158" s="37"/>
      <c r="BZI158" s="37"/>
      <c r="BZJ158" s="37"/>
      <c r="BZK158" s="37"/>
      <c r="BZL158" s="37"/>
      <c r="BZM158" s="37"/>
      <c r="BZN158" s="37"/>
      <c r="BZO158" s="37"/>
      <c r="BZP158" s="37"/>
      <c r="BZQ158" s="37"/>
      <c r="BZR158" s="37"/>
      <c r="BZS158" s="37"/>
      <c r="BZT158" s="37"/>
      <c r="BZU158" s="37"/>
      <c r="BZV158" s="37"/>
      <c r="BZW158" s="37"/>
      <c r="BZX158" s="37"/>
      <c r="BZY158" s="37"/>
      <c r="BZZ158" s="37"/>
      <c r="CAA158" s="37"/>
      <c r="CAB158" s="37"/>
      <c r="CAC158" s="37"/>
      <c r="CAD158" s="37"/>
      <c r="CAE158" s="37"/>
      <c r="CAF158" s="37"/>
      <c r="CAG158" s="37"/>
      <c r="CAH158" s="37"/>
      <c r="CAI158" s="37"/>
      <c r="CAJ158" s="37"/>
      <c r="CAK158" s="37"/>
      <c r="CAL158" s="37"/>
      <c r="CAM158" s="37"/>
      <c r="CAN158" s="37"/>
      <c r="CAO158" s="37"/>
      <c r="CAP158" s="37"/>
      <c r="CAQ158" s="37"/>
      <c r="CAR158" s="37"/>
      <c r="CAS158" s="37"/>
      <c r="CAT158" s="37"/>
      <c r="CAU158" s="37"/>
      <c r="CAV158" s="37"/>
      <c r="CAW158" s="37"/>
      <c r="CAX158" s="37"/>
      <c r="CAY158" s="37"/>
      <c r="CAZ158" s="37"/>
      <c r="CBA158" s="37"/>
      <c r="CBB158" s="37"/>
      <c r="CBC158" s="37"/>
      <c r="CBD158" s="37"/>
      <c r="CBE158" s="37"/>
      <c r="CBF158" s="37"/>
      <c r="CBG158" s="37"/>
      <c r="CBH158" s="37"/>
      <c r="CBI158" s="37"/>
      <c r="CBJ158" s="37"/>
      <c r="CBK158" s="37"/>
      <c r="CBL158" s="37"/>
      <c r="CBM158" s="37"/>
      <c r="CBN158" s="37"/>
      <c r="CBO158" s="37"/>
      <c r="CBP158" s="37"/>
      <c r="CBQ158" s="37"/>
      <c r="CBR158" s="37"/>
      <c r="CBS158" s="37"/>
      <c r="CBT158" s="37"/>
      <c r="CBU158" s="37"/>
      <c r="CBV158" s="37"/>
      <c r="CBW158" s="37"/>
      <c r="CBX158" s="37"/>
      <c r="CBY158" s="37"/>
      <c r="CBZ158" s="37"/>
      <c r="CCA158" s="37"/>
      <c r="CCB158" s="37"/>
      <c r="CCC158" s="37"/>
      <c r="CCD158" s="37"/>
      <c r="CCE158" s="37"/>
      <c r="CCF158" s="37"/>
      <c r="CCG158" s="37"/>
      <c r="CCH158" s="37"/>
      <c r="CCI158" s="37"/>
      <c r="CCJ158" s="37"/>
      <c r="CCK158" s="37"/>
      <c r="CCL158" s="37"/>
      <c r="CCM158" s="37"/>
      <c r="CCN158" s="37"/>
      <c r="CCO158" s="37"/>
      <c r="CCP158" s="37"/>
      <c r="CCQ158" s="37"/>
      <c r="CCR158" s="37"/>
      <c r="CCS158" s="37"/>
      <c r="CCT158" s="37"/>
      <c r="CCU158" s="37"/>
      <c r="CCV158" s="37"/>
      <c r="CCW158" s="37"/>
      <c r="CCX158" s="37"/>
      <c r="CCY158" s="37"/>
      <c r="CCZ158" s="37"/>
      <c r="CDA158" s="37"/>
      <c r="CDB158" s="37"/>
      <c r="CDC158" s="37"/>
      <c r="CDD158" s="37"/>
      <c r="CDE158" s="37"/>
      <c r="CDF158" s="37"/>
      <c r="CDG158" s="37"/>
      <c r="CDH158" s="37"/>
      <c r="CDI158" s="37"/>
      <c r="CDJ158" s="37"/>
      <c r="CDK158" s="37"/>
      <c r="CDL158" s="37"/>
      <c r="CDM158" s="37"/>
      <c r="CDN158" s="37"/>
      <c r="CDO158" s="37"/>
      <c r="CDP158" s="37"/>
      <c r="CDQ158" s="37"/>
      <c r="CDR158" s="37"/>
      <c r="CDS158" s="37"/>
      <c r="CDT158" s="37"/>
      <c r="CDU158" s="37"/>
      <c r="CDV158" s="37"/>
      <c r="CDW158" s="37"/>
      <c r="CDX158" s="37"/>
      <c r="CDY158" s="37"/>
      <c r="CDZ158" s="37"/>
      <c r="CEA158" s="37"/>
      <c r="CEB158" s="37"/>
      <c r="CEC158" s="37"/>
      <c r="CED158" s="37"/>
      <c r="CEE158" s="37"/>
      <c r="CEF158" s="37"/>
      <c r="CEG158" s="37"/>
      <c r="CEH158" s="37"/>
      <c r="CEI158" s="37"/>
      <c r="CEJ158" s="37"/>
      <c r="CEK158" s="37"/>
      <c r="CEL158" s="37"/>
      <c r="CEM158" s="37"/>
      <c r="CEN158" s="37"/>
      <c r="CEO158" s="37"/>
      <c r="CEP158" s="37"/>
      <c r="CEQ158" s="37"/>
      <c r="CER158" s="37"/>
      <c r="CES158" s="37"/>
      <c r="CET158" s="37"/>
      <c r="CEU158" s="37"/>
      <c r="CEV158" s="37"/>
      <c r="CEW158" s="37"/>
      <c r="CEX158" s="37"/>
      <c r="CEY158" s="37"/>
      <c r="CEZ158" s="37"/>
      <c r="CFA158" s="37"/>
      <c r="CFB158" s="37"/>
      <c r="CFC158" s="37"/>
      <c r="CFD158" s="37"/>
      <c r="CFE158" s="37"/>
      <c r="CFF158" s="37"/>
      <c r="CFG158" s="37"/>
      <c r="CFH158" s="37"/>
      <c r="CFI158" s="37"/>
      <c r="CFJ158" s="37"/>
      <c r="CFK158" s="37"/>
      <c r="CFL158" s="37"/>
      <c r="CFM158" s="37"/>
      <c r="CFN158" s="37"/>
      <c r="CFO158" s="37"/>
      <c r="CFP158" s="37"/>
      <c r="CFQ158" s="37"/>
      <c r="CFR158" s="37"/>
      <c r="CFS158" s="37"/>
      <c r="CFT158" s="37"/>
      <c r="CFU158" s="37"/>
      <c r="CFV158" s="37"/>
      <c r="CFW158" s="37"/>
      <c r="CFX158" s="37"/>
      <c r="CFY158" s="37"/>
      <c r="CFZ158" s="37"/>
      <c r="CGA158" s="37"/>
      <c r="CGB158" s="37"/>
      <c r="CGC158" s="37"/>
      <c r="CGD158" s="37"/>
      <c r="CGE158" s="37"/>
      <c r="CGF158" s="37"/>
      <c r="CGG158" s="37"/>
      <c r="CGH158" s="37"/>
      <c r="CGI158" s="37"/>
      <c r="CGJ158" s="37"/>
      <c r="CGK158" s="37"/>
      <c r="CGL158" s="37"/>
      <c r="CGM158" s="37"/>
      <c r="CGN158" s="37"/>
      <c r="CGO158" s="37"/>
      <c r="CGP158" s="37"/>
      <c r="CGQ158" s="37"/>
      <c r="CGR158" s="37"/>
      <c r="CGS158" s="37"/>
      <c r="CGT158" s="37"/>
      <c r="CGU158" s="37"/>
      <c r="CGV158" s="37"/>
      <c r="CGW158" s="37"/>
      <c r="CGX158" s="37"/>
      <c r="CGY158" s="37"/>
      <c r="CGZ158" s="37"/>
      <c r="CHA158" s="37"/>
      <c r="CHB158" s="37"/>
      <c r="CHC158" s="37"/>
      <c r="CHD158" s="37"/>
      <c r="CHE158" s="37"/>
      <c r="CHF158" s="37"/>
      <c r="CHG158" s="37"/>
      <c r="CHH158" s="37"/>
      <c r="CHI158" s="37"/>
      <c r="CHJ158" s="37"/>
      <c r="CHK158" s="37"/>
      <c r="CHL158" s="37"/>
      <c r="CHM158" s="37"/>
      <c r="CHN158" s="37"/>
      <c r="CHO158" s="37"/>
      <c r="CHP158" s="37"/>
      <c r="CHQ158" s="37"/>
      <c r="CHR158" s="37"/>
      <c r="CHS158" s="37"/>
      <c r="CHT158" s="37"/>
      <c r="CHU158" s="37"/>
      <c r="CHV158" s="37"/>
      <c r="CHW158" s="37"/>
      <c r="CHX158" s="37"/>
      <c r="CHY158" s="37"/>
      <c r="CHZ158" s="37"/>
      <c r="CIA158" s="37"/>
      <c r="CIB158" s="37"/>
      <c r="CIC158" s="37"/>
      <c r="CID158" s="37"/>
      <c r="CIE158" s="37"/>
      <c r="CIF158" s="37"/>
      <c r="CIG158" s="37"/>
      <c r="CIH158" s="37"/>
      <c r="CII158" s="37"/>
      <c r="CIJ158" s="37"/>
      <c r="CIK158" s="37"/>
      <c r="CIL158" s="37"/>
      <c r="CIM158" s="37"/>
      <c r="CIN158" s="37"/>
      <c r="CIO158" s="37"/>
      <c r="CIP158" s="37"/>
      <c r="CIQ158" s="37"/>
      <c r="CIR158" s="37"/>
      <c r="CIS158" s="37"/>
      <c r="CIT158" s="37"/>
      <c r="CIU158" s="37"/>
      <c r="CIV158" s="37"/>
      <c r="CIW158" s="37"/>
      <c r="CIX158" s="37"/>
      <c r="CIY158" s="37"/>
      <c r="CIZ158" s="37"/>
      <c r="CJA158" s="37"/>
      <c r="CJB158" s="37"/>
      <c r="CJC158" s="37"/>
      <c r="CJD158" s="37"/>
      <c r="CJE158" s="37"/>
      <c r="CJF158" s="37"/>
      <c r="CJG158" s="37"/>
      <c r="CJH158" s="37"/>
      <c r="CJI158" s="37"/>
      <c r="CJJ158" s="37"/>
      <c r="CJK158" s="37"/>
      <c r="CJL158" s="37"/>
      <c r="CJM158" s="37"/>
      <c r="CJN158" s="37"/>
      <c r="CJO158" s="37"/>
      <c r="CJP158" s="37"/>
      <c r="CJQ158" s="37"/>
      <c r="CJR158" s="37"/>
      <c r="CJS158" s="37"/>
      <c r="CJT158" s="37"/>
      <c r="CJU158" s="37"/>
      <c r="CJV158" s="37"/>
      <c r="CJW158" s="37"/>
      <c r="CJX158" s="37"/>
      <c r="CJY158" s="37"/>
      <c r="CJZ158" s="37"/>
      <c r="CKA158" s="37"/>
      <c r="CKB158" s="37"/>
      <c r="CKC158" s="37"/>
      <c r="CKD158" s="37"/>
      <c r="CKE158" s="37"/>
      <c r="CKF158" s="37"/>
      <c r="CKG158" s="37"/>
      <c r="CKH158" s="37"/>
      <c r="CKI158" s="37"/>
      <c r="CKJ158" s="37"/>
      <c r="CKK158" s="37"/>
      <c r="CKL158" s="37"/>
      <c r="CKM158" s="37"/>
      <c r="CKN158" s="37"/>
      <c r="CKO158" s="37"/>
      <c r="CKP158" s="37"/>
      <c r="CKQ158" s="37"/>
      <c r="CKR158" s="37"/>
      <c r="CKS158" s="37"/>
      <c r="CKT158" s="37"/>
      <c r="CKU158" s="37"/>
      <c r="CKV158" s="37"/>
      <c r="CKW158" s="37"/>
      <c r="CKX158" s="37"/>
      <c r="CKY158" s="37"/>
      <c r="CKZ158" s="37"/>
      <c r="CLA158" s="37"/>
      <c r="CLB158" s="37"/>
      <c r="CLC158" s="37"/>
      <c r="CLD158" s="37"/>
      <c r="CLE158" s="37"/>
      <c r="CLF158" s="37"/>
      <c r="CLG158" s="37"/>
      <c r="CLH158" s="37"/>
      <c r="CLI158" s="37"/>
      <c r="CLJ158" s="37"/>
      <c r="CLK158" s="37"/>
      <c r="CLL158" s="37"/>
      <c r="CLM158" s="37"/>
      <c r="CLN158" s="37"/>
      <c r="CLO158" s="37"/>
      <c r="CLP158" s="37"/>
      <c r="CLQ158" s="37"/>
      <c r="CLR158" s="37"/>
      <c r="CLS158" s="37"/>
      <c r="CLT158" s="37"/>
      <c r="CLU158" s="37"/>
      <c r="CLV158" s="37"/>
      <c r="CLW158" s="37"/>
      <c r="CLX158" s="37"/>
      <c r="CLY158" s="37"/>
      <c r="CLZ158" s="37"/>
      <c r="CMA158" s="37"/>
      <c r="CMB158" s="37"/>
      <c r="CMC158" s="37"/>
      <c r="CMD158" s="37"/>
      <c r="CME158" s="37"/>
      <c r="CMF158" s="37"/>
      <c r="CMG158" s="37"/>
      <c r="CMH158" s="37"/>
      <c r="CMI158" s="37"/>
      <c r="CMJ158" s="37"/>
      <c r="CMK158" s="37"/>
      <c r="CML158" s="37"/>
      <c r="CMM158" s="37"/>
      <c r="CMN158" s="37"/>
      <c r="CMO158" s="37"/>
      <c r="CMP158" s="37"/>
      <c r="CMQ158" s="37"/>
      <c r="CMR158" s="37"/>
      <c r="CMS158" s="37"/>
      <c r="CMT158" s="37"/>
      <c r="CMU158" s="37"/>
      <c r="CMV158" s="37"/>
      <c r="CMW158" s="37"/>
      <c r="CMX158" s="37"/>
      <c r="CMY158" s="37"/>
      <c r="CMZ158" s="37"/>
      <c r="CNA158" s="37"/>
      <c r="CNB158" s="37"/>
      <c r="CNC158" s="37"/>
      <c r="CND158" s="37"/>
      <c r="CNE158" s="37"/>
      <c r="CNF158" s="37"/>
      <c r="CNG158" s="37"/>
      <c r="CNH158" s="37"/>
      <c r="CNI158" s="37"/>
      <c r="CNJ158" s="37"/>
      <c r="CNK158" s="37"/>
      <c r="CNL158" s="37"/>
      <c r="CNM158" s="37"/>
      <c r="CNN158" s="37"/>
      <c r="CNO158" s="37"/>
      <c r="CNP158" s="37"/>
      <c r="CNQ158" s="37"/>
      <c r="CNR158" s="37"/>
      <c r="CNS158" s="37"/>
      <c r="CNT158" s="37"/>
      <c r="CNU158" s="37"/>
      <c r="CNV158" s="37"/>
      <c r="CNW158" s="37"/>
      <c r="CNX158" s="37"/>
      <c r="CNY158" s="37"/>
      <c r="CNZ158" s="37"/>
      <c r="COA158" s="37"/>
      <c r="COB158" s="37"/>
      <c r="COC158" s="37"/>
      <c r="COD158" s="37"/>
      <c r="COE158" s="37"/>
      <c r="COF158" s="37"/>
      <c r="COG158" s="37"/>
      <c r="COH158" s="37"/>
      <c r="COI158" s="37"/>
      <c r="COJ158" s="37"/>
      <c r="COK158" s="37"/>
      <c r="COL158" s="37"/>
      <c r="COM158" s="37"/>
      <c r="CON158" s="37"/>
      <c r="COO158" s="37"/>
      <c r="COP158" s="37"/>
      <c r="COQ158" s="37"/>
      <c r="COR158" s="37"/>
      <c r="COS158" s="37"/>
      <c r="COT158" s="37"/>
      <c r="COU158" s="37"/>
      <c r="COV158" s="37"/>
      <c r="COW158" s="37"/>
      <c r="COX158" s="37"/>
      <c r="COY158" s="37"/>
      <c r="COZ158" s="37"/>
      <c r="CPA158" s="37"/>
      <c r="CPB158" s="37"/>
      <c r="CPC158" s="37"/>
      <c r="CPD158" s="37"/>
      <c r="CPE158" s="37"/>
      <c r="CPF158" s="37"/>
      <c r="CPG158" s="37"/>
      <c r="CPH158" s="37"/>
      <c r="CPI158" s="37"/>
      <c r="CPJ158" s="37"/>
      <c r="CPK158" s="37"/>
      <c r="CPL158" s="37"/>
      <c r="CPM158" s="37"/>
      <c r="CPN158" s="37"/>
      <c r="CPO158" s="37"/>
      <c r="CPP158" s="37"/>
      <c r="CPQ158" s="37"/>
      <c r="CPR158" s="37"/>
      <c r="CPS158" s="37"/>
      <c r="CPT158" s="37"/>
      <c r="CPU158" s="37"/>
      <c r="CPV158" s="37"/>
      <c r="CPW158" s="37"/>
      <c r="CPX158" s="37"/>
      <c r="CPY158" s="37"/>
      <c r="CPZ158" s="37"/>
      <c r="CQA158" s="37"/>
      <c r="CQB158" s="37"/>
      <c r="CQC158" s="37"/>
      <c r="CQD158" s="37"/>
      <c r="CQE158" s="37"/>
      <c r="CQF158" s="37"/>
      <c r="CQG158" s="37"/>
      <c r="CQH158" s="37"/>
      <c r="CQI158" s="37"/>
      <c r="CQJ158" s="37"/>
      <c r="CQK158" s="37"/>
      <c r="CQL158" s="37"/>
      <c r="CQM158" s="37"/>
      <c r="CQN158" s="37"/>
      <c r="CQO158" s="37"/>
      <c r="CQP158" s="37"/>
      <c r="CQQ158" s="37"/>
      <c r="CQR158" s="37"/>
      <c r="CQS158" s="37"/>
      <c r="CQT158" s="37"/>
      <c r="CQU158" s="37"/>
      <c r="CQV158" s="37"/>
      <c r="CQW158" s="37"/>
      <c r="CQX158" s="37"/>
      <c r="CQY158" s="37"/>
      <c r="CQZ158" s="37"/>
      <c r="CRA158" s="37"/>
      <c r="CRB158" s="37"/>
      <c r="CRC158" s="37"/>
      <c r="CRD158" s="37"/>
      <c r="CRE158" s="37"/>
      <c r="CRF158" s="37"/>
      <c r="CRG158" s="37"/>
      <c r="CRH158" s="37"/>
      <c r="CRI158" s="37"/>
      <c r="CRJ158" s="37"/>
      <c r="CRK158" s="37"/>
      <c r="CRL158" s="37"/>
      <c r="CRM158" s="37"/>
      <c r="CRN158" s="37"/>
      <c r="CRO158" s="37"/>
      <c r="CRP158" s="37"/>
      <c r="CRQ158" s="37"/>
      <c r="CRR158" s="37"/>
      <c r="CRS158" s="37"/>
      <c r="CRT158" s="37"/>
      <c r="CRU158" s="37"/>
      <c r="CRV158" s="37"/>
      <c r="CRW158" s="37"/>
      <c r="CRX158" s="37"/>
      <c r="CRY158" s="37"/>
      <c r="CRZ158" s="37"/>
      <c r="CSA158" s="37"/>
      <c r="CSB158" s="37"/>
      <c r="CSC158" s="37"/>
      <c r="CSD158" s="37"/>
      <c r="CSE158" s="37"/>
      <c r="CSF158" s="37"/>
      <c r="CSG158" s="37"/>
      <c r="CSH158" s="37"/>
      <c r="CSI158" s="37"/>
      <c r="CSJ158" s="37"/>
      <c r="CSK158" s="37"/>
      <c r="CSL158" s="37"/>
      <c r="CSM158" s="37"/>
      <c r="CSN158" s="37"/>
      <c r="CSO158" s="37"/>
      <c r="CSP158" s="37"/>
      <c r="CSQ158" s="37"/>
      <c r="CSR158" s="37"/>
      <c r="CSS158" s="37"/>
      <c r="CST158" s="37"/>
      <c r="CSU158" s="37"/>
      <c r="CSV158" s="37"/>
      <c r="CSW158" s="37"/>
      <c r="CSX158" s="37"/>
      <c r="CSY158" s="37"/>
      <c r="CSZ158" s="37"/>
      <c r="CTA158" s="37"/>
      <c r="CTB158" s="37"/>
      <c r="CTC158" s="37"/>
      <c r="CTD158" s="37"/>
      <c r="CTE158" s="37"/>
      <c r="CTF158" s="37"/>
      <c r="CTG158" s="37"/>
      <c r="CTH158" s="37"/>
      <c r="CTI158" s="37"/>
      <c r="CTJ158" s="37"/>
      <c r="CTK158" s="37"/>
      <c r="CTL158" s="37"/>
      <c r="CTM158" s="37"/>
      <c r="CTN158" s="37"/>
      <c r="CTO158" s="37"/>
      <c r="CTP158" s="37"/>
      <c r="CTQ158" s="37"/>
      <c r="CTR158" s="37"/>
      <c r="CTS158" s="37"/>
      <c r="CTT158" s="37"/>
      <c r="CTU158" s="37"/>
      <c r="CTV158" s="37"/>
      <c r="CTW158" s="37"/>
      <c r="CTX158" s="37"/>
      <c r="CTY158" s="37"/>
      <c r="CTZ158" s="37"/>
      <c r="CUA158" s="37"/>
      <c r="CUB158" s="37"/>
      <c r="CUC158" s="37"/>
      <c r="CUD158" s="37"/>
      <c r="CUE158" s="37"/>
      <c r="CUF158" s="37"/>
      <c r="CUG158" s="37"/>
      <c r="CUH158" s="37"/>
      <c r="CUI158" s="37"/>
      <c r="CUJ158" s="37"/>
      <c r="CUK158" s="37"/>
      <c r="CUL158" s="37"/>
      <c r="CUM158" s="37"/>
      <c r="CUN158" s="37"/>
      <c r="CUO158" s="37"/>
      <c r="CUP158" s="37"/>
      <c r="CUQ158" s="37"/>
      <c r="CUR158" s="37"/>
      <c r="CUS158" s="37"/>
      <c r="CUT158" s="37"/>
      <c r="CUU158" s="37"/>
      <c r="CUV158" s="37"/>
      <c r="CUW158" s="37"/>
      <c r="CUX158" s="37"/>
      <c r="CUY158" s="37"/>
      <c r="CUZ158" s="37"/>
      <c r="CVA158" s="37"/>
      <c r="CVB158" s="37"/>
      <c r="CVC158" s="37"/>
      <c r="CVD158" s="37"/>
      <c r="CVE158" s="37"/>
      <c r="CVF158" s="37"/>
      <c r="CVG158" s="37"/>
      <c r="CVH158" s="37"/>
      <c r="CVI158" s="37"/>
      <c r="CVJ158" s="37"/>
      <c r="CVK158" s="37"/>
      <c r="CVL158" s="37"/>
      <c r="CVM158" s="37"/>
      <c r="CVN158" s="37"/>
      <c r="CVO158" s="37"/>
      <c r="CVP158" s="37"/>
      <c r="CVQ158" s="37"/>
      <c r="CVR158" s="37"/>
      <c r="CVS158" s="37"/>
      <c r="CVT158" s="37"/>
      <c r="CVU158" s="37"/>
      <c r="CVV158" s="37"/>
      <c r="CVW158" s="37"/>
      <c r="CVX158" s="37"/>
      <c r="CVY158" s="37"/>
      <c r="CVZ158" s="37"/>
      <c r="CWA158" s="37"/>
      <c r="CWB158" s="37"/>
      <c r="CWC158" s="37"/>
      <c r="CWD158" s="37"/>
      <c r="CWE158" s="37"/>
      <c r="CWF158" s="37"/>
      <c r="CWG158" s="37"/>
      <c r="CWH158" s="37"/>
      <c r="CWI158" s="37"/>
      <c r="CWJ158" s="37"/>
      <c r="CWK158" s="37"/>
      <c r="CWL158" s="37"/>
      <c r="CWM158" s="37"/>
      <c r="CWN158" s="37"/>
      <c r="CWO158" s="37"/>
      <c r="CWP158" s="37"/>
      <c r="CWQ158" s="37"/>
      <c r="CWR158" s="37"/>
      <c r="CWS158" s="37"/>
      <c r="CWT158" s="37"/>
      <c r="CWU158" s="37"/>
      <c r="CWV158" s="37"/>
      <c r="CWW158" s="37"/>
      <c r="CWX158" s="37"/>
      <c r="CWY158" s="37"/>
      <c r="CWZ158" s="37"/>
      <c r="CXA158" s="37"/>
      <c r="CXB158" s="37"/>
      <c r="CXC158" s="37"/>
      <c r="CXD158" s="37"/>
      <c r="CXE158" s="37"/>
      <c r="CXF158" s="37"/>
      <c r="CXG158" s="37"/>
      <c r="CXH158" s="37"/>
      <c r="CXI158" s="37"/>
      <c r="CXJ158" s="37"/>
      <c r="CXK158" s="37"/>
      <c r="CXL158" s="37"/>
      <c r="CXM158" s="37"/>
      <c r="CXN158" s="37"/>
      <c r="CXO158" s="37"/>
      <c r="CXP158" s="37"/>
      <c r="CXQ158" s="37"/>
      <c r="CXR158" s="37"/>
      <c r="CXS158" s="37"/>
      <c r="CXT158" s="37"/>
      <c r="CXU158" s="37"/>
      <c r="CXV158" s="37"/>
      <c r="CXW158" s="37"/>
      <c r="CXX158" s="37"/>
      <c r="CXY158" s="37"/>
      <c r="CXZ158" s="37"/>
      <c r="CYA158" s="37"/>
      <c r="CYB158" s="37"/>
      <c r="CYC158" s="37"/>
      <c r="CYD158" s="37"/>
      <c r="CYE158" s="37"/>
      <c r="CYF158" s="37"/>
      <c r="CYG158" s="37"/>
      <c r="CYH158" s="37"/>
      <c r="CYI158" s="37"/>
      <c r="CYJ158" s="37"/>
      <c r="CYK158" s="37"/>
      <c r="CYL158" s="37"/>
      <c r="CYM158" s="37"/>
      <c r="CYN158" s="37"/>
      <c r="CYO158" s="37"/>
      <c r="CYP158" s="37"/>
      <c r="CYQ158" s="37"/>
      <c r="CYR158" s="37"/>
      <c r="CYS158" s="37"/>
      <c r="CYT158" s="37"/>
      <c r="CYU158" s="37"/>
      <c r="CYV158" s="37"/>
      <c r="CYW158" s="37"/>
      <c r="CYX158" s="37"/>
      <c r="CYY158" s="37"/>
      <c r="CYZ158" s="37"/>
      <c r="CZA158" s="37"/>
      <c r="CZB158" s="37"/>
      <c r="CZC158" s="37"/>
      <c r="CZD158" s="37"/>
      <c r="CZE158" s="37"/>
      <c r="CZF158" s="37"/>
      <c r="CZG158" s="37"/>
      <c r="CZH158" s="37"/>
      <c r="CZI158" s="37"/>
      <c r="CZJ158" s="37"/>
      <c r="CZK158" s="37"/>
      <c r="CZL158" s="37"/>
      <c r="CZM158" s="37"/>
      <c r="CZN158" s="37"/>
      <c r="CZO158" s="37"/>
      <c r="CZP158" s="37"/>
      <c r="CZQ158" s="37"/>
      <c r="CZR158" s="37"/>
      <c r="CZS158" s="37"/>
      <c r="CZT158" s="37"/>
      <c r="CZU158" s="37"/>
      <c r="CZV158" s="37"/>
      <c r="CZW158" s="37"/>
      <c r="CZX158" s="37"/>
      <c r="CZY158" s="37"/>
      <c r="CZZ158" s="37"/>
      <c r="DAA158" s="37"/>
      <c r="DAB158" s="37"/>
      <c r="DAC158" s="37"/>
      <c r="DAD158" s="37"/>
      <c r="DAE158" s="37"/>
      <c r="DAF158" s="37"/>
      <c r="DAG158" s="37"/>
      <c r="DAH158" s="37"/>
      <c r="DAI158" s="37"/>
      <c r="DAJ158" s="37"/>
      <c r="DAK158" s="37"/>
      <c r="DAL158" s="37"/>
      <c r="DAM158" s="37"/>
      <c r="DAN158" s="37"/>
      <c r="DAO158" s="37"/>
      <c r="DAP158" s="37"/>
      <c r="DAQ158" s="37"/>
      <c r="DAR158" s="37"/>
      <c r="DAS158" s="37"/>
      <c r="DAT158" s="37"/>
      <c r="DAU158" s="37"/>
      <c r="DAV158" s="37"/>
      <c r="DAW158" s="37"/>
      <c r="DAX158" s="37"/>
      <c r="DAY158" s="37"/>
      <c r="DAZ158" s="37"/>
      <c r="DBA158" s="37"/>
      <c r="DBB158" s="37"/>
      <c r="DBC158" s="37"/>
      <c r="DBD158" s="37"/>
      <c r="DBE158" s="37"/>
      <c r="DBF158" s="37"/>
      <c r="DBG158" s="37"/>
      <c r="DBH158" s="37"/>
      <c r="DBI158" s="37"/>
      <c r="DBJ158" s="37"/>
      <c r="DBK158" s="37"/>
      <c r="DBL158" s="37"/>
      <c r="DBM158" s="37"/>
      <c r="DBN158" s="37"/>
      <c r="DBO158" s="37"/>
      <c r="DBP158" s="37"/>
      <c r="DBQ158" s="37"/>
      <c r="DBR158" s="37"/>
      <c r="DBS158" s="37"/>
      <c r="DBT158" s="37"/>
      <c r="DBU158" s="37"/>
      <c r="DBV158" s="37"/>
      <c r="DBW158" s="37"/>
      <c r="DBX158" s="37"/>
      <c r="DBY158" s="37"/>
      <c r="DBZ158" s="37"/>
      <c r="DCA158" s="37"/>
      <c r="DCB158" s="37"/>
      <c r="DCC158" s="37"/>
      <c r="DCD158" s="37"/>
      <c r="DCE158" s="37"/>
      <c r="DCF158" s="37"/>
      <c r="DCG158" s="37"/>
      <c r="DCH158" s="37"/>
      <c r="DCI158" s="37"/>
      <c r="DCJ158" s="37"/>
      <c r="DCK158" s="37"/>
      <c r="DCL158" s="37"/>
      <c r="DCM158" s="37"/>
      <c r="DCN158" s="37"/>
      <c r="DCO158" s="37"/>
      <c r="DCP158" s="37"/>
      <c r="DCQ158" s="37"/>
      <c r="DCR158" s="37"/>
      <c r="DCS158" s="37"/>
      <c r="DCT158" s="37"/>
      <c r="DCU158" s="37"/>
      <c r="DCV158" s="37"/>
      <c r="DCW158" s="37"/>
      <c r="DCX158" s="37"/>
      <c r="DCY158" s="37"/>
      <c r="DCZ158" s="37"/>
      <c r="DDA158" s="37"/>
      <c r="DDB158" s="37"/>
      <c r="DDC158" s="37"/>
      <c r="DDD158" s="37"/>
      <c r="DDE158" s="37"/>
      <c r="DDF158" s="37"/>
      <c r="DDG158" s="37"/>
      <c r="DDH158" s="37"/>
      <c r="DDI158" s="37"/>
      <c r="DDJ158" s="37"/>
      <c r="DDK158" s="37"/>
      <c r="DDL158" s="37"/>
      <c r="DDM158" s="37"/>
      <c r="DDN158" s="37"/>
      <c r="DDO158" s="37"/>
      <c r="DDP158" s="37"/>
      <c r="DDQ158" s="37"/>
      <c r="DDR158" s="37"/>
      <c r="DDS158" s="37"/>
      <c r="DDT158" s="37"/>
      <c r="DDU158" s="37"/>
      <c r="DDV158" s="37"/>
      <c r="DDW158" s="37"/>
      <c r="DDX158" s="37"/>
      <c r="DDY158" s="37"/>
      <c r="DDZ158" s="37"/>
      <c r="DEA158" s="37"/>
      <c r="DEB158" s="37"/>
      <c r="DEC158" s="37"/>
      <c r="DED158" s="37"/>
      <c r="DEE158" s="37"/>
      <c r="DEF158" s="37"/>
      <c r="DEG158" s="37"/>
      <c r="DEH158" s="37"/>
      <c r="DEI158" s="37"/>
      <c r="DEJ158" s="37"/>
      <c r="DEK158" s="37"/>
      <c r="DEL158" s="37"/>
      <c r="DEM158" s="37"/>
      <c r="DEN158" s="37"/>
      <c r="DEO158" s="37"/>
      <c r="DEP158" s="37"/>
      <c r="DEQ158" s="37"/>
      <c r="DER158" s="37"/>
      <c r="DES158" s="37"/>
      <c r="DET158" s="37"/>
      <c r="DEU158" s="37"/>
      <c r="DEV158" s="37"/>
      <c r="DEW158" s="37"/>
      <c r="DEX158" s="37"/>
      <c r="DEY158" s="37"/>
      <c r="DEZ158" s="37"/>
      <c r="DFA158" s="37"/>
      <c r="DFB158" s="37"/>
      <c r="DFC158" s="37"/>
      <c r="DFD158" s="37"/>
      <c r="DFE158" s="37"/>
      <c r="DFF158" s="37"/>
      <c r="DFG158" s="37"/>
      <c r="DFH158" s="37"/>
      <c r="DFI158" s="37"/>
      <c r="DFJ158" s="37"/>
      <c r="DFK158" s="37"/>
      <c r="DFL158" s="37"/>
      <c r="DFM158" s="37"/>
      <c r="DFN158" s="37"/>
      <c r="DFO158" s="37"/>
      <c r="DFP158" s="37"/>
      <c r="DFQ158" s="37"/>
      <c r="DFR158" s="37"/>
      <c r="DFS158" s="37"/>
      <c r="DFT158" s="37"/>
      <c r="DFU158" s="37"/>
      <c r="DFV158" s="37"/>
      <c r="DFW158" s="37"/>
      <c r="DFX158" s="37"/>
      <c r="DFY158" s="37"/>
      <c r="DFZ158" s="37"/>
      <c r="DGA158" s="37"/>
      <c r="DGB158" s="37"/>
      <c r="DGC158" s="37"/>
      <c r="DGD158" s="37"/>
      <c r="DGE158" s="37"/>
      <c r="DGF158" s="37"/>
      <c r="DGG158" s="37"/>
      <c r="DGH158" s="37"/>
      <c r="DGI158" s="37"/>
      <c r="DGJ158" s="37"/>
      <c r="DGK158" s="37"/>
      <c r="DGL158" s="37"/>
      <c r="DGM158" s="37"/>
      <c r="DGN158" s="37"/>
      <c r="DGO158" s="37"/>
      <c r="DGP158" s="37"/>
      <c r="DGQ158" s="37"/>
      <c r="DGR158" s="37"/>
      <c r="DGS158" s="37"/>
      <c r="DGT158" s="37"/>
      <c r="DGU158" s="37"/>
      <c r="DGV158" s="37"/>
      <c r="DGW158" s="37"/>
      <c r="DGX158" s="37"/>
      <c r="DGY158" s="37"/>
      <c r="DGZ158" s="37"/>
      <c r="DHA158" s="37"/>
      <c r="DHB158" s="37"/>
      <c r="DHC158" s="37"/>
      <c r="DHD158" s="37"/>
      <c r="DHE158" s="37"/>
      <c r="DHF158" s="37"/>
      <c r="DHG158" s="37"/>
      <c r="DHH158" s="37"/>
      <c r="DHI158" s="37"/>
      <c r="DHJ158" s="37"/>
      <c r="DHK158" s="37"/>
      <c r="DHL158" s="37"/>
      <c r="DHM158" s="37"/>
      <c r="DHN158" s="37"/>
      <c r="DHO158" s="37"/>
      <c r="DHP158" s="37"/>
      <c r="DHQ158" s="37"/>
      <c r="DHR158" s="37"/>
      <c r="DHS158" s="37"/>
      <c r="DHT158" s="37"/>
      <c r="DHU158" s="37"/>
      <c r="DHV158" s="37"/>
      <c r="DHW158" s="37"/>
      <c r="DHX158" s="37"/>
      <c r="DHY158" s="37"/>
      <c r="DHZ158" s="37"/>
      <c r="DIA158" s="37"/>
      <c r="DIB158" s="37"/>
      <c r="DIC158" s="37"/>
      <c r="DID158" s="37"/>
      <c r="DIE158" s="37"/>
      <c r="DIF158" s="37"/>
      <c r="DIG158" s="37"/>
      <c r="DIH158" s="37"/>
      <c r="DII158" s="37"/>
      <c r="DIJ158" s="37"/>
      <c r="DIK158" s="37"/>
      <c r="DIL158" s="37"/>
      <c r="DIM158" s="37"/>
      <c r="DIN158" s="37"/>
      <c r="DIO158" s="37"/>
      <c r="DIP158" s="37"/>
      <c r="DIQ158" s="37"/>
      <c r="DIR158" s="37"/>
      <c r="DIS158" s="37"/>
      <c r="DIT158" s="37"/>
      <c r="DIU158" s="37"/>
      <c r="DIV158" s="37"/>
      <c r="DIW158" s="37"/>
      <c r="DIX158" s="37"/>
      <c r="DIY158" s="37"/>
      <c r="DIZ158" s="37"/>
      <c r="DJA158" s="37"/>
      <c r="DJB158" s="37"/>
      <c r="DJC158" s="37"/>
      <c r="DJD158" s="37"/>
      <c r="DJE158" s="37"/>
      <c r="DJF158" s="37"/>
      <c r="DJG158" s="37"/>
      <c r="DJH158" s="37"/>
      <c r="DJI158" s="37"/>
      <c r="DJJ158" s="37"/>
      <c r="DJK158" s="37"/>
      <c r="DJL158" s="37"/>
      <c r="DJM158" s="37"/>
      <c r="DJN158" s="37"/>
      <c r="DJO158" s="37"/>
      <c r="DJP158" s="37"/>
      <c r="DJQ158" s="37"/>
      <c r="DJR158" s="37"/>
      <c r="DJS158" s="37"/>
      <c r="DJT158" s="37"/>
      <c r="DJU158" s="37"/>
      <c r="DJV158" s="37"/>
      <c r="DJW158" s="37"/>
      <c r="DJX158" s="37"/>
      <c r="DJY158" s="37"/>
      <c r="DJZ158" s="37"/>
      <c r="DKA158" s="37"/>
      <c r="DKB158" s="37"/>
      <c r="DKC158" s="37"/>
      <c r="DKD158" s="37"/>
      <c r="DKE158" s="37"/>
      <c r="DKF158" s="37"/>
      <c r="DKG158" s="37"/>
      <c r="DKH158" s="37"/>
      <c r="DKI158" s="37"/>
      <c r="DKJ158" s="37"/>
      <c r="DKK158" s="37"/>
      <c r="DKL158" s="37"/>
      <c r="DKM158" s="37"/>
      <c r="DKN158" s="37"/>
      <c r="DKO158" s="37"/>
      <c r="DKP158" s="37"/>
      <c r="DKQ158" s="37"/>
      <c r="DKR158" s="37"/>
      <c r="DKS158" s="37"/>
      <c r="DKT158" s="37"/>
      <c r="DKU158" s="37"/>
      <c r="DKV158" s="37"/>
      <c r="DKW158" s="37"/>
      <c r="DKX158" s="37"/>
      <c r="DKY158" s="37"/>
      <c r="DKZ158" s="37"/>
      <c r="DLA158" s="37"/>
      <c r="DLB158" s="37"/>
      <c r="DLC158" s="37"/>
      <c r="DLD158" s="37"/>
      <c r="DLE158" s="37"/>
      <c r="DLF158" s="37"/>
      <c r="DLG158" s="37"/>
      <c r="DLH158" s="37"/>
      <c r="DLI158" s="37"/>
      <c r="DLJ158" s="37"/>
      <c r="DLK158" s="37"/>
      <c r="DLL158" s="37"/>
      <c r="DLM158" s="37"/>
      <c r="DLN158" s="37"/>
      <c r="DLO158" s="37"/>
      <c r="DLP158" s="37"/>
      <c r="DLQ158" s="37"/>
      <c r="DLR158" s="37"/>
      <c r="DLS158" s="37"/>
      <c r="DLT158" s="37"/>
      <c r="DLU158" s="37"/>
      <c r="DLV158" s="37"/>
      <c r="DLW158" s="37"/>
      <c r="DLX158" s="37"/>
      <c r="DLY158" s="37"/>
      <c r="DLZ158" s="37"/>
      <c r="DMA158" s="37"/>
      <c r="DMB158" s="37"/>
      <c r="DMC158" s="37"/>
      <c r="DMD158" s="37"/>
      <c r="DME158" s="37"/>
      <c r="DMF158" s="37"/>
      <c r="DMG158" s="37"/>
      <c r="DMH158" s="37"/>
      <c r="DMI158" s="37"/>
      <c r="DMJ158" s="37"/>
      <c r="DMK158" s="37"/>
      <c r="DML158" s="37"/>
      <c r="DMM158" s="37"/>
      <c r="DMN158" s="37"/>
      <c r="DMO158" s="37"/>
      <c r="DMP158" s="37"/>
      <c r="DMQ158" s="37"/>
      <c r="DMR158" s="37"/>
      <c r="DMS158" s="37"/>
      <c r="DMT158" s="37"/>
      <c r="DMU158" s="37"/>
      <c r="DMV158" s="37"/>
      <c r="DMW158" s="37"/>
      <c r="DMX158" s="37"/>
      <c r="DMY158" s="37"/>
      <c r="DMZ158" s="37"/>
      <c r="DNA158" s="37"/>
      <c r="DNB158" s="37"/>
      <c r="DNC158" s="37"/>
      <c r="DND158" s="37"/>
      <c r="DNE158" s="37"/>
      <c r="DNF158" s="37"/>
      <c r="DNG158" s="37"/>
      <c r="DNH158" s="37"/>
      <c r="DNI158" s="37"/>
      <c r="DNJ158" s="37"/>
      <c r="DNK158" s="37"/>
      <c r="DNL158" s="37"/>
      <c r="DNM158" s="37"/>
      <c r="DNN158" s="37"/>
      <c r="DNO158" s="37"/>
      <c r="DNP158" s="37"/>
      <c r="DNQ158" s="37"/>
      <c r="DNR158" s="37"/>
      <c r="DNS158" s="37"/>
      <c r="DNT158" s="37"/>
      <c r="DNU158" s="37"/>
      <c r="DNV158" s="37"/>
      <c r="DNW158" s="37"/>
      <c r="DNX158" s="37"/>
      <c r="DNY158" s="37"/>
      <c r="DNZ158" s="37"/>
      <c r="DOA158" s="37"/>
      <c r="DOB158" s="37"/>
      <c r="DOC158" s="37"/>
      <c r="DOD158" s="37"/>
      <c r="DOE158" s="37"/>
      <c r="DOF158" s="37"/>
      <c r="DOG158" s="37"/>
      <c r="DOH158" s="37"/>
      <c r="DOI158" s="37"/>
      <c r="DOJ158" s="37"/>
      <c r="DOK158" s="37"/>
      <c r="DOL158" s="37"/>
      <c r="DOM158" s="37"/>
      <c r="DON158" s="37"/>
      <c r="DOO158" s="37"/>
      <c r="DOP158" s="37"/>
      <c r="DOQ158" s="37"/>
      <c r="DOR158" s="37"/>
      <c r="DOS158" s="37"/>
      <c r="DOT158" s="37"/>
      <c r="DOU158" s="37"/>
      <c r="DOV158" s="37"/>
      <c r="DOW158" s="37"/>
      <c r="DOX158" s="37"/>
      <c r="DOY158" s="37"/>
      <c r="DOZ158" s="37"/>
      <c r="DPA158" s="37"/>
      <c r="DPB158" s="37"/>
      <c r="DPC158" s="37"/>
      <c r="DPD158" s="37"/>
      <c r="DPE158" s="37"/>
      <c r="DPF158" s="37"/>
      <c r="DPG158" s="37"/>
      <c r="DPH158" s="37"/>
      <c r="DPI158" s="37"/>
      <c r="DPJ158" s="37"/>
      <c r="DPK158" s="37"/>
      <c r="DPL158" s="37"/>
      <c r="DPM158" s="37"/>
      <c r="DPN158" s="37"/>
      <c r="DPO158" s="37"/>
      <c r="DPP158" s="37"/>
      <c r="DPQ158" s="37"/>
      <c r="DPR158" s="37"/>
      <c r="DPS158" s="37"/>
      <c r="DPT158" s="37"/>
      <c r="DPU158" s="37"/>
      <c r="DPV158" s="37"/>
      <c r="DPW158" s="37"/>
      <c r="DPX158" s="37"/>
      <c r="DPY158" s="37"/>
      <c r="DPZ158" s="37"/>
      <c r="DQA158" s="37"/>
      <c r="DQB158" s="37"/>
      <c r="DQC158" s="37"/>
      <c r="DQD158" s="37"/>
      <c r="DQE158" s="37"/>
      <c r="DQF158" s="37"/>
      <c r="DQG158" s="37"/>
      <c r="DQH158" s="37"/>
      <c r="DQI158" s="37"/>
      <c r="DQJ158" s="37"/>
      <c r="DQK158" s="37"/>
      <c r="DQL158" s="37"/>
      <c r="DQM158" s="37"/>
      <c r="DQN158" s="37"/>
      <c r="DQO158" s="37"/>
      <c r="DQP158" s="37"/>
      <c r="DQQ158" s="37"/>
      <c r="DQR158" s="37"/>
      <c r="DQS158" s="37"/>
      <c r="DQT158" s="37"/>
      <c r="DQU158" s="37"/>
      <c r="DQV158" s="37"/>
      <c r="DQW158" s="37"/>
      <c r="DQX158" s="37"/>
      <c r="DQY158" s="37"/>
      <c r="DQZ158" s="37"/>
      <c r="DRA158" s="37"/>
      <c r="DRB158" s="37"/>
      <c r="DRC158" s="37"/>
      <c r="DRD158" s="37"/>
      <c r="DRE158" s="37"/>
      <c r="DRF158" s="37"/>
      <c r="DRG158" s="37"/>
      <c r="DRH158" s="37"/>
      <c r="DRI158" s="37"/>
      <c r="DRJ158" s="37"/>
      <c r="DRK158" s="37"/>
      <c r="DRL158" s="37"/>
      <c r="DRM158" s="37"/>
      <c r="DRN158" s="37"/>
      <c r="DRO158" s="37"/>
      <c r="DRP158" s="37"/>
      <c r="DRQ158" s="37"/>
      <c r="DRR158" s="37"/>
      <c r="DRS158" s="37"/>
      <c r="DRT158" s="37"/>
      <c r="DRU158" s="37"/>
      <c r="DRV158" s="37"/>
      <c r="DRW158" s="37"/>
      <c r="DRX158" s="37"/>
      <c r="DRY158" s="37"/>
      <c r="DRZ158" s="37"/>
      <c r="DSA158" s="37"/>
      <c r="DSB158" s="37"/>
      <c r="DSC158" s="37"/>
      <c r="DSD158" s="37"/>
      <c r="DSE158" s="37"/>
      <c r="DSF158" s="37"/>
      <c r="DSG158" s="37"/>
      <c r="DSH158" s="37"/>
      <c r="DSI158" s="37"/>
      <c r="DSJ158" s="37"/>
      <c r="DSK158" s="37"/>
      <c r="DSL158" s="37"/>
      <c r="DSM158" s="37"/>
      <c r="DSN158" s="37"/>
      <c r="DSO158" s="37"/>
      <c r="DSP158" s="37"/>
      <c r="DSQ158" s="37"/>
      <c r="DSR158" s="37"/>
      <c r="DSS158" s="37"/>
      <c r="DST158" s="37"/>
      <c r="DSU158" s="37"/>
      <c r="DSV158" s="37"/>
      <c r="DSW158" s="37"/>
      <c r="DSX158" s="37"/>
      <c r="DSY158" s="37"/>
      <c r="DSZ158" s="37"/>
      <c r="DTA158" s="37"/>
      <c r="DTB158" s="37"/>
      <c r="DTC158" s="37"/>
      <c r="DTD158" s="37"/>
      <c r="DTE158" s="37"/>
      <c r="DTF158" s="37"/>
      <c r="DTG158" s="37"/>
      <c r="DTH158" s="37"/>
      <c r="DTI158" s="37"/>
      <c r="DTJ158" s="37"/>
      <c r="DTK158" s="37"/>
      <c r="DTL158" s="37"/>
      <c r="DTM158" s="37"/>
      <c r="DTN158" s="37"/>
      <c r="DTO158" s="37"/>
      <c r="DTP158" s="37"/>
      <c r="DTQ158" s="37"/>
      <c r="DTR158" s="37"/>
      <c r="DTS158" s="37"/>
      <c r="DTT158" s="37"/>
      <c r="DTU158" s="37"/>
      <c r="DTV158" s="37"/>
      <c r="DTW158" s="37"/>
      <c r="DTX158" s="37"/>
      <c r="DTY158" s="37"/>
      <c r="DTZ158" s="37"/>
      <c r="DUA158" s="37"/>
      <c r="DUB158" s="37"/>
      <c r="DUC158" s="37"/>
      <c r="DUD158" s="37"/>
      <c r="DUE158" s="37"/>
      <c r="DUF158" s="37"/>
      <c r="DUG158" s="37"/>
      <c r="DUH158" s="37"/>
      <c r="DUI158" s="37"/>
      <c r="DUJ158" s="37"/>
      <c r="DUK158" s="37"/>
      <c r="DUL158" s="37"/>
      <c r="DUM158" s="37"/>
      <c r="DUN158" s="37"/>
      <c r="DUO158" s="37"/>
      <c r="DUP158" s="37"/>
      <c r="DUQ158" s="37"/>
      <c r="DUR158" s="37"/>
      <c r="DUS158" s="37"/>
      <c r="DUT158" s="37"/>
      <c r="DUU158" s="37"/>
      <c r="DUV158" s="37"/>
      <c r="DUW158" s="37"/>
      <c r="DUX158" s="37"/>
      <c r="DUY158" s="37"/>
      <c r="DUZ158" s="37"/>
      <c r="DVA158" s="37"/>
      <c r="DVB158" s="37"/>
      <c r="DVC158" s="37"/>
      <c r="DVD158" s="37"/>
      <c r="DVE158" s="37"/>
      <c r="DVF158" s="37"/>
      <c r="DVG158" s="37"/>
      <c r="DVH158" s="37"/>
      <c r="DVI158" s="37"/>
      <c r="DVJ158" s="37"/>
      <c r="DVK158" s="37"/>
      <c r="DVL158" s="37"/>
      <c r="DVM158" s="37"/>
      <c r="DVN158" s="37"/>
      <c r="DVO158" s="37"/>
      <c r="DVP158" s="37"/>
      <c r="DVQ158" s="37"/>
      <c r="DVR158" s="37"/>
      <c r="DVS158" s="37"/>
      <c r="DVT158" s="37"/>
      <c r="DVU158" s="37"/>
      <c r="DVV158" s="37"/>
      <c r="DVW158" s="37"/>
      <c r="DVX158" s="37"/>
      <c r="DVY158" s="37"/>
      <c r="DVZ158" s="37"/>
      <c r="DWA158" s="37"/>
      <c r="DWB158" s="37"/>
      <c r="DWC158" s="37"/>
      <c r="DWD158" s="37"/>
      <c r="DWE158" s="37"/>
      <c r="DWF158" s="37"/>
      <c r="DWG158" s="37"/>
      <c r="DWH158" s="37"/>
      <c r="DWI158" s="37"/>
      <c r="DWJ158" s="37"/>
      <c r="DWK158" s="37"/>
      <c r="DWL158" s="37"/>
      <c r="DWM158" s="37"/>
      <c r="DWN158" s="37"/>
      <c r="DWO158" s="37"/>
      <c r="DWP158" s="37"/>
      <c r="DWQ158" s="37"/>
      <c r="DWR158" s="37"/>
      <c r="DWS158" s="37"/>
      <c r="DWT158" s="37"/>
      <c r="DWU158" s="37"/>
      <c r="DWV158" s="37"/>
      <c r="DWW158" s="37"/>
      <c r="DWX158" s="37"/>
      <c r="DWY158" s="37"/>
      <c r="DWZ158" s="37"/>
      <c r="DXA158" s="37"/>
      <c r="DXB158" s="37"/>
      <c r="DXC158" s="37"/>
      <c r="DXD158" s="37"/>
      <c r="DXE158" s="37"/>
      <c r="DXF158" s="37"/>
      <c r="DXG158" s="37"/>
      <c r="DXH158" s="37"/>
      <c r="DXI158" s="37"/>
      <c r="DXJ158" s="37"/>
      <c r="DXK158" s="37"/>
      <c r="DXL158" s="37"/>
      <c r="DXM158" s="37"/>
      <c r="DXN158" s="37"/>
      <c r="DXO158" s="37"/>
      <c r="DXP158" s="37"/>
      <c r="DXQ158" s="37"/>
      <c r="DXR158" s="37"/>
      <c r="DXS158" s="37"/>
      <c r="DXT158" s="37"/>
      <c r="DXU158" s="37"/>
      <c r="DXV158" s="37"/>
      <c r="DXW158" s="37"/>
      <c r="DXX158" s="37"/>
      <c r="DXY158" s="37"/>
      <c r="DXZ158" s="37"/>
      <c r="DYA158" s="37"/>
      <c r="DYB158" s="37"/>
      <c r="DYC158" s="37"/>
      <c r="DYD158" s="37"/>
      <c r="DYE158" s="37"/>
      <c r="DYF158" s="37"/>
      <c r="DYG158" s="37"/>
      <c r="DYH158" s="37"/>
      <c r="DYI158" s="37"/>
      <c r="DYJ158" s="37"/>
      <c r="DYK158" s="37"/>
      <c r="DYL158" s="37"/>
      <c r="DYM158" s="37"/>
      <c r="DYN158" s="37"/>
      <c r="DYO158" s="37"/>
      <c r="DYP158" s="37"/>
      <c r="DYQ158" s="37"/>
      <c r="DYR158" s="37"/>
      <c r="DYS158" s="37"/>
      <c r="DYT158" s="37"/>
      <c r="DYU158" s="37"/>
      <c r="DYV158" s="37"/>
      <c r="DYW158" s="37"/>
      <c r="DYX158" s="37"/>
      <c r="DYY158" s="37"/>
      <c r="DYZ158" s="37"/>
      <c r="DZA158" s="37"/>
      <c r="DZB158" s="37"/>
      <c r="DZC158" s="37"/>
      <c r="DZD158" s="37"/>
      <c r="DZE158" s="37"/>
      <c r="DZF158" s="37"/>
      <c r="DZG158" s="37"/>
      <c r="DZH158" s="37"/>
      <c r="DZI158" s="37"/>
      <c r="DZJ158" s="37"/>
      <c r="DZK158" s="37"/>
      <c r="DZL158" s="37"/>
      <c r="DZM158" s="37"/>
      <c r="DZN158" s="37"/>
      <c r="DZO158" s="37"/>
      <c r="DZP158" s="37"/>
      <c r="DZQ158" s="37"/>
      <c r="DZR158" s="37"/>
      <c r="DZS158" s="37"/>
      <c r="DZT158" s="37"/>
      <c r="DZU158" s="37"/>
      <c r="DZV158" s="37"/>
      <c r="DZW158" s="37"/>
      <c r="DZX158" s="37"/>
      <c r="DZY158" s="37"/>
      <c r="DZZ158" s="37"/>
      <c r="EAA158" s="37"/>
      <c r="EAB158" s="37"/>
      <c r="EAC158" s="37"/>
      <c r="EAD158" s="37"/>
      <c r="EAE158" s="37"/>
      <c r="EAF158" s="37"/>
      <c r="EAG158" s="37"/>
      <c r="EAH158" s="37"/>
      <c r="EAI158" s="37"/>
      <c r="EAJ158" s="37"/>
      <c r="EAK158" s="37"/>
      <c r="EAL158" s="37"/>
      <c r="EAM158" s="37"/>
      <c r="EAN158" s="37"/>
      <c r="EAO158" s="37"/>
      <c r="EAP158" s="37"/>
      <c r="EAQ158" s="37"/>
      <c r="EAR158" s="37"/>
      <c r="EAS158" s="37"/>
      <c r="EAT158" s="37"/>
      <c r="EAU158" s="37"/>
      <c r="EAV158" s="37"/>
      <c r="EAW158" s="37"/>
      <c r="EAX158" s="37"/>
      <c r="EAY158" s="37"/>
      <c r="EAZ158" s="37"/>
      <c r="EBA158" s="37"/>
      <c r="EBB158" s="37"/>
      <c r="EBC158" s="37"/>
      <c r="EBD158" s="37"/>
      <c r="EBE158" s="37"/>
      <c r="EBF158" s="37"/>
      <c r="EBG158" s="37"/>
      <c r="EBH158" s="37"/>
      <c r="EBI158" s="37"/>
      <c r="EBJ158" s="37"/>
      <c r="EBK158" s="37"/>
      <c r="EBL158" s="37"/>
      <c r="EBM158" s="37"/>
      <c r="EBN158" s="37"/>
      <c r="EBO158" s="37"/>
      <c r="EBP158" s="37"/>
      <c r="EBQ158" s="37"/>
      <c r="EBR158" s="37"/>
      <c r="EBS158" s="37"/>
      <c r="EBT158" s="37"/>
      <c r="EBU158" s="37"/>
      <c r="EBV158" s="37"/>
      <c r="EBW158" s="37"/>
      <c r="EBX158" s="37"/>
      <c r="EBY158" s="37"/>
      <c r="EBZ158" s="37"/>
      <c r="ECA158" s="37"/>
      <c r="ECB158" s="37"/>
      <c r="ECC158" s="37"/>
      <c r="ECD158" s="37"/>
      <c r="ECE158" s="37"/>
      <c r="ECF158" s="37"/>
      <c r="ECG158" s="37"/>
      <c r="ECH158" s="37"/>
      <c r="ECI158" s="37"/>
      <c r="ECJ158" s="37"/>
      <c r="ECK158" s="37"/>
      <c r="ECL158" s="37"/>
      <c r="ECM158" s="37"/>
      <c r="ECN158" s="37"/>
      <c r="ECO158" s="37"/>
      <c r="ECP158" s="37"/>
      <c r="ECQ158" s="37"/>
      <c r="ECR158" s="37"/>
      <c r="ECS158" s="37"/>
      <c r="ECT158" s="37"/>
      <c r="ECU158" s="37"/>
      <c r="ECV158" s="37"/>
      <c r="ECW158" s="37"/>
      <c r="ECX158" s="37"/>
      <c r="ECY158" s="37"/>
      <c r="ECZ158" s="37"/>
      <c r="EDA158" s="37"/>
      <c r="EDB158" s="37"/>
      <c r="EDC158" s="37"/>
      <c r="EDD158" s="37"/>
      <c r="EDE158" s="37"/>
      <c r="EDF158" s="37"/>
      <c r="EDG158" s="37"/>
      <c r="EDH158" s="37"/>
      <c r="EDI158" s="37"/>
      <c r="EDJ158" s="37"/>
      <c r="EDK158" s="37"/>
      <c r="EDL158" s="37"/>
      <c r="EDM158" s="37"/>
      <c r="EDN158" s="37"/>
      <c r="EDO158" s="37"/>
      <c r="EDP158" s="37"/>
      <c r="EDQ158" s="37"/>
      <c r="EDR158" s="37"/>
      <c r="EDS158" s="37"/>
      <c r="EDT158" s="37"/>
      <c r="EDU158" s="37"/>
      <c r="EDV158" s="37"/>
      <c r="EDW158" s="37"/>
      <c r="EDX158" s="37"/>
      <c r="EDY158" s="37"/>
      <c r="EDZ158" s="37"/>
      <c r="EEA158" s="37"/>
      <c r="EEB158" s="37"/>
      <c r="EEC158" s="37"/>
      <c r="EED158" s="37"/>
      <c r="EEE158" s="37"/>
      <c r="EEF158" s="37"/>
      <c r="EEG158" s="37"/>
      <c r="EEH158" s="37"/>
      <c r="EEI158" s="37"/>
      <c r="EEJ158" s="37"/>
      <c r="EEK158" s="37"/>
      <c r="EEL158" s="37"/>
      <c r="EEM158" s="37"/>
      <c r="EEN158" s="37"/>
      <c r="EEO158" s="37"/>
      <c r="EEP158" s="37"/>
      <c r="EEQ158" s="37"/>
      <c r="EER158" s="37"/>
      <c r="EES158" s="37"/>
      <c r="EET158" s="37"/>
      <c r="EEU158" s="37"/>
      <c r="EEV158" s="37"/>
      <c r="EEW158" s="37"/>
      <c r="EEX158" s="37"/>
      <c r="EEY158" s="37"/>
      <c r="EEZ158" s="37"/>
      <c r="EFA158" s="37"/>
      <c r="EFB158" s="37"/>
      <c r="EFC158" s="37"/>
      <c r="EFD158" s="37"/>
      <c r="EFE158" s="37"/>
      <c r="EFF158" s="37"/>
      <c r="EFG158" s="37"/>
      <c r="EFH158" s="37"/>
      <c r="EFI158" s="37"/>
      <c r="EFJ158" s="37"/>
      <c r="EFK158" s="37"/>
      <c r="EFL158" s="37"/>
      <c r="EFM158" s="37"/>
      <c r="EFN158" s="37"/>
      <c r="EFO158" s="37"/>
      <c r="EFP158" s="37"/>
      <c r="EFQ158" s="37"/>
      <c r="EFR158" s="37"/>
      <c r="EFS158" s="37"/>
      <c r="EFT158" s="37"/>
      <c r="EFU158" s="37"/>
      <c r="EFV158" s="37"/>
      <c r="EFW158" s="37"/>
      <c r="EFX158" s="37"/>
      <c r="EFY158" s="37"/>
      <c r="EFZ158" s="37"/>
      <c r="EGA158" s="37"/>
      <c r="EGB158" s="37"/>
      <c r="EGC158" s="37"/>
      <c r="EGD158" s="37"/>
      <c r="EGE158" s="37"/>
      <c r="EGF158" s="37"/>
      <c r="EGG158" s="37"/>
      <c r="EGH158" s="37"/>
      <c r="EGI158" s="37"/>
      <c r="EGJ158" s="37"/>
      <c r="EGK158" s="37"/>
      <c r="EGL158" s="37"/>
      <c r="EGM158" s="37"/>
      <c r="EGN158" s="37"/>
      <c r="EGO158" s="37"/>
      <c r="EGP158" s="37"/>
      <c r="EGQ158" s="37"/>
      <c r="EGR158" s="37"/>
      <c r="EGS158" s="37"/>
      <c r="EGT158" s="37"/>
      <c r="EGU158" s="37"/>
      <c r="EGV158" s="37"/>
      <c r="EGW158" s="37"/>
      <c r="EGX158" s="37"/>
      <c r="EGY158" s="37"/>
      <c r="EGZ158" s="37"/>
      <c r="EHA158" s="37"/>
      <c r="EHB158" s="37"/>
      <c r="EHC158" s="37"/>
      <c r="EHD158" s="37"/>
      <c r="EHE158" s="37"/>
      <c r="EHF158" s="37"/>
      <c r="EHG158" s="37"/>
      <c r="EHH158" s="37"/>
      <c r="EHI158" s="37"/>
      <c r="EHJ158" s="37"/>
      <c r="EHK158" s="37"/>
      <c r="EHL158" s="37"/>
      <c r="EHM158" s="37"/>
      <c r="EHN158" s="37"/>
      <c r="EHO158" s="37"/>
      <c r="EHP158" s="37"/>
      <c r="EHQ158" s="37"/>
      <c r="EHR158" s="37"/>
      <c r="EHS158" s="37"/>
      <c r="EHT158" s="37"/>
      <c r="EHU158" s="37"/>
      <c r="EHV158" s="37"/>
      <c r="EHW158" s="37"/>
      <c r="EHX158" s="37"/>
      <c r="EHY158" s="37"/>
      <c r="EHZ158" s="37"/>
      <c r="EIA158" s="37"/>
      <c r="EIB158" s="37"/>
      <c r="EIC158" s="37"/>
      <c r="EID158" s="37"/>
      <c r="EIE158" s="37"/>
      <c r="EIF158" s="37"/>
      <c r="EIG158" s="37"/>
      <c r="EIH158" s="37"/>
      <c r="EII158" s="37"/>
      <c r="EIJ158" s="37"/>
      <c r="EIK158" s="37"/>
      <c r="EIL158" s="37"/>
      <c r="EIM158" s="37"/>
      <c r="EIN158" s="37"/>
      <c r="EIO158" s="37"/>
      <c r="EIP158" s="37"/>
      <c r="EIQ158" s="37"/>
      <c r="EIR158" s="37"/>
      <c r="EIS158" s="37"/>
      <c r="EIT158" s="37"/>
      <c r="EIU158" s="37"/>
      <c r="EIV158" s="37"/>
      <c r="EIW158" s="37"/>
      <c r="EIX158" s="37"/>
      <c r="EIY158" s="37"/>
      <c r="EIZ158" s="37"/>
      <c r="EJA158" s="37"/>
      <c r="EJB158" s="37"/>
      <c r="EJC158" s="37"/>
      <c r="EJD158" s="37"/>
      <c r="EJE158" s="37"/>
      <c r="EJF158" s="37"/>
      <c r="EJG158" s="37"/>
      <c r="EJH158" s="37"/>
      <c r="EJI158" s="37"/>
      <c r="EJJ158" s="37"/>
      <c r="EJK158" s="37"/>
      <c r="EJL158" s="37"/>
      <c r="EJM158" s="37"/>
      <c r="EJN158" s="37"/>
      <c r="EJO158" s="37"/>
      <c r="EJP158" s="37"/>
      <c r="EJQ158" s="37"/>
      <c r="EJR158" s="37"/>
      <c r="EJS158" s="37"/>
      <c r="EJT158" s="37"/>
      <c r="EJU158" s="37"/>
      <c r="EJV158" s="37"/>
      <c r="EJW158" s="37"/>
      <c r="EJX158" s="37"/>
      <c r="EJY158" s="37"/>
      <c r="EJZ158" s="37"/>
      <c r="EKA158" s="37"/>
      <c r="EKB158" s="37"/>
      <c r="EKC158" s="37"/>
      <c r="EKD158" s="37"/>
      <c r="EKE158" s="37"/>
      <c r="EKF158" s="37"/>
      <c r="EKG158" s="37"/>
      <c r="EKH158" s="37"/>
      <c r="EKI158" s="37"/>
      <c r="EKJ158" s="37"/>
      <c r="EKK158" s="37"/>
      <c r="EKL158" s="37"/>
      <c r="EKM158" s="37"/>
      <c r="EKN158" s="37"/>
      <c r="EKO158" s="37"/>
      <c r="EKP158" s="37"/>
      <c r="EKQ158" s="37"/>
      <c r="EKR158" s="37"/>
      <c r="EKS158" s="37"/>
      <c r="EKT158" s="37"/>
      <c r="EKU158" s="37"/>
      <c r="EKV158" s="37"/>
      <c r="EKW158" s="37"/>
      <c r="EKX158" s="37"/>
      <c r="EKY158" s="37"/>
      <c r="EKZ158" s="37"/>
      <c r="ELA158" s="37"/>
      <c r="ELB158" s="37"/>
      <c r="ELC158" s="37"/>
      <c r="ELD158" s="37"/>
      <c r="ELE158" s="37"/>
      <c r="ELF158" s="37"/>
      <c r="ELG158" s="37"/>
      <c r="ELH158" s="37"/>
      <c r="ELI158" s="37"/>
      <c r="ELJ158" s="37"/>
      <c r="ELK158" s="37"/>
      <c r="ELL158" s="37"/>
      <c r="ELM158" s="37"/>
      <c r="ELN158" s="37"/>
      <c r="ELO158" s="37"/>
      <c r="ELP158" s="37"/>
      <c r="ELQ158" s="37"/>
      <c r="ELR158" s="37"/>
      <c r="ELS158" s="37"/>
      <c r="ELT158" s="37"/>
      <c r="ELU158" s="37"/>
      <c r="ELV158" s="37"/>
      <c r="ELW158" s="37"/>
      <c r="ELX158" s="37"/>
      <c r="ELY158" s="37"/>
      <c r="ELZ158" s="37"/>
      <c r="EMA158" s="37"/>
      <c r="EMB158" s="37"/>
      <c r="EMC158" s="37"/>
      <c r="EMD158" s="37"/>
      <c r="EME158" s="37"/>
      <c r="EMF158" s="37"/>
      <c r="EMG158" s="37"/>
      <c r="EMH158" s="37"/>
      <c r="EMI158" s="37"/>
      <c r="EMJ158" s="37"/>
      <c r="EMK158" s="37"/>
      <c r="EML158" s="37"/>
      <c r="EMM158" s="37"/>
      <c r="EMN158" s="37"/>
      <c r="EMO158" s="37"/>
      <c r="EMP158" s="37"/>
      <c r="EMQ158" s="37"/>
      <c r="EMR158" s="37"/>
      <c r="EMS158" s="37"/>
      <c r="EMT158" s="37"/>
      <c r="EMU158" s="37"/>
      <c r="EMV158" s="37"/>
      <c r="EMW158" s="37"/>
      <c r="EMX158" s="37"/>
      <c r="EMY158" s="37"/>
      <c r="EMZ158" s="37"/>
      <c r="ENA158" s="37"/>
      <c r="ENB158" s="37"/>
      <c r="ENC158" s="37"/>
      <c r="END158" s="37"/>
      <c r="ENE158" s="37"/>
      <c r="ENF158" s="37"/>
      <c r="ENG158" s="37"/>
      <c r="ENH158" s="37"/>
      <c r="ENI158" s="37"/>
      <c r="ENJ158" s="37"/>
      <c r="ENK158" s="37"/>
      <c r="ENL158" s="37"/>
      <c r="ENM158" s="37"/>
      <c r="ENN158" s="37"/>
      <c r="ENO158" s="37"/>
      <c r="ENP158" s="37"/>
      <c r="ENQ158" s="37"/>
      <c r="ENR158" s="37"/>
      <c r="ENS158" s="37"/>
      <c r="ENT158" s="37"/>
      <c r="ENU158" s="37"/>
      <c r="ENV158" s="37"/>
      <c r="ENW158" s="37"/>
      <c r="ENX158" s="37"/>
      <c r="ENY158" s="37"/>
      <c r="ENZ158" s="37"/>
      <c r="EOA158" s="37"/>
      <c r="EOB158" s="37"/>
      <c r="EOC158" s="37"/>
      <c r="EOD158" s="37"/>
      <c r="EOE158" s="37"/>
      <c r="EOF158" s="37"/>
      <c r="EOG158" s="37"/>
      <c r="EOH158" s="37"/>
      <c r="EOI158" s="37"/>
      <c r="EOJ158" s="37"/>
      <c r="EOK158" s="37"/>
      <c r="EOL158" s="37"/>
      <c r="EOM158" s="37"/>
      <c r="EON158" s="37"/>
      <c r="EOO158" s="37"/>
      <c r="EOP158" s="37"/>
      <c r="EOQ158" s="37"/>
      <c r="EOR158" s="37"/>
      <c r="EOS158" s="37"/>
      <c r="EOT158" s="37"/>
      <c r="EOU158" s="37"/>
      <c r="EOV158" s="37"/>
      <c r="EOW158" s="37"/>
      <c r="EOX158" s="37"/>
      <c r="EOY158" s="37"/>
      <c r="EOZ158" s="37"/>
      <c r="EPA158" s="37"/>
      <c r="EPB158" s="37"/>
      <c r="EPC158" s="37"/>
      <c r="EPD158" s="37"/>
      <c r="EPE158" s="37"/>
      <c r="EPF158" s="37"/>
      <c r="EPG158" s="37"/>
      <c r="EPH158" s="37"/>
      <c r="EPI158" s="37"/>
      <c r="EPJ158" s="37"/>
      <c r="EPK158" s="37"/>
      <c r="EPL158" s="37"/>
      <c r="EPM158" s="37"/>
      <c r="EPN158" s="37"/>
      <c r="EPO158" s="37"/>
      <c r="EPP158" s="37"/>
      <c r="EPQ158" s="37"/>
      <c r="EPR158" s="37"/>
      <c r="EPS158" s="37"/>
      <c r="EPT158" s="37"/>
      <c r="EPU158" s="37"/>
      <c r="EPV158" s="37"/>
      <c r="EPW158" s="37"/>
      <c r="EPX158" s="37"/>
      <c r="EPY158" s="37"/>
      <c r="EPZ158" s="37"/>
      <c r="EQA158" s="37"/>
      <c r="EQB158" s="37"/>
      <c r="EQC158" s="37"/>
      <c r="EQD158" s="37"/>
      <c r="EQE158" s="37"/>
      <c r="EQF158" s="37"/>
      <c r="EQG158" s="37"/>
      <c r="EQH158" s="37"/>
      <c r="EQI158" s="37"/>
      <c r="EQJ158" s="37"/>
      <c r="EQK158" s="37"/>
      <c r="EQL158" s="37"/>
      <c r="EQM158" s="37"/>
      <c r="EQN158" s="37"/>
      <c r="EQO158" s="37"/>
      <c r="EQP158" s="37"/>
      <c r="EQQ158" s="37"/>
      <c r="EQR158" s="37"/>
      <c r="EQS158" s="37"/>
      <c r="EQT158" s="37"/>
      <c r="EQU158" s="37"/>
      <c r="EQV158" s="37"/>
      <c r="EQW158" s="37"/>
      <c r="EQX158" s="37"/>
      <c r="EQY158" s="37"/>
      <c r="EQZ158" s="37"/>
      <c r="ERA158" s="37"/>
      <c r="ERB158" s="37"/>
      <c r="ERC158" s="37"/>
      <c r="ERD158" s="37"/>
      <c r="ERE158" s="37"/>
      <c r="ERF158" s="37"/>
      <c r="ERG158" s="37"/>
      <c r="ERH158" s="37"/>
      <c r="ERI158" s="37"/>
      <c r="ERJ158" s="37"/>
      <c r="ERK158" s="37"/>
      <c r="ERL158" s="37"/>
      <c r="ERM158" s="37"/>
      <c r="ERN158" s="37"/>
      <c r="ERO158" s="37"/>
      <c r="ERP158" s="37"/>
      <c r="ERQ158" s="37"/>
      <c r="ERR158" s="37"/>
      <c r="ERS158" s="37"/>
      <c r="ERT158" s="37"/>
      <c r="ERU158" s="37"/>
      <c r="ERV158" s="37"/>
      <c r="ERW158" s="37"/>
      <c r="ERX158" s="37"/>
      <c r="ERY158" s="37"/>
      <c r="ERZ158" s="37"/>
      <c r="ESA158" s="37"/>
      <c r="ESB158" s="37"/>
      <c r="ESC158" s="37"/>
      <c r="ESD158" s="37"/>
      <c r="ESE158" s="37"/>
      <c r="ESF158" s="37"/>
      <c r="ESG158" s="37"/>
      <c r="ESH158" s="37"/>
      <c r="ESI158" s="37"/>
      <c r="ESJ158" s="37"/>
      <c r="ESK158" s="37"/>
      <c r="ESL158" s="37"/>
      <c r="ESM158" s="37"/>
      <c r="ESN158" s="37"/>
      <c r="ESO158" s="37"/>
      <c r="ESP158" s="37"/>
      <c r="ESQ158" s="37"/>
      <c r="ESR158" s="37"/>
      <c r="ESS158" s="37"/>
      <c r="EST158" s="37"/>
      <c r="ESU158" s="37"/>
      <c r="ESV158" s="37"/>
      <c r="ESW158" s="37"/>
      <c r="ESX158" s="37"/>
      <c r="ESY158" s="37"/>
      <c r="ESZ158" s="37"/>
      <c r="ETA158" s="37"/>
      <c r="ETB158" s="37"/>
      <c r="ETC158" s="37"/>
      <c r="ETD158" s="37"/>
      <c r="ETE158" s="37"/>
      <c r="ETF158" s="37"/>
      <c r="ETG158" s="37"/>
      <c r="ETH158" s="37"/>
      <c r="ETI158" s="37"/>
      <c r="ETJ158" s="37"/>
      <c r="ETK158" s="37"/>
      <c r="ETL158" s="37"/>
      <c r="ETM158" s="37"/>
      <c r="ETN158" s="37"/>
      <c r="ETO158" s="37"/>
      <c r="ETP158" s="37"/>
      <c r="ETQ158" s="37"/>
      <c r="ETR158" s="37"/>
      <c r="ETS158" s="37"/>
      <c r="ETT158" s="37"/>
      <c r="ETU158" s="37"/>
      <c r="ETV158" s="37"/>
      <c r="ETW158" s="37"/>
      <c r="ETX158" s="37"/>
      <c r="ETY158" s="37"/>
      <c r="ETZ158" s="37"/>
      <c r="EUA158" s="37"/>
      <c r="EUB158" s="37"/>
      <c r="EUC158" s="37"/>
      <c r="EUD158" s="37"/>
      <c r="EUE158" s="37"/>
      <c r="EUF158" s="37"/>
      <c r="EUG158" s="37"/>
      <c r="EUH158" s="37"/>
      <c r="EUI158" s="37"/>
      <c r="EUJ158" s="37"/>
      <c r="EUK158" s="37"/>
      <c r="EUL158" s="37"/>
      <c r="EUM158" s="37"/>
      <c r="EUN158" s="37"/>
      <c r="EUO158" s="37"/>
      <c r="EUP158" s="37"/>
      <c r="EUQ158" s="37"/>
      <c r="EUR158" s="37"/>
      <c r="EUS158" s="37"/>
      <c r="EUT158" s="37"/>
      <c r="EUU158" s="37"/>
      <c r="EUV158" s="37"/>
      <c r="EUW158" s="37"/>
      <c r="EUX158" s="37"/>
      <c r="EUY158" s="37"/>
      <c r="EUZ158" s="37"/>
      <c r="EVA158" s="37"/>
      <c r="EVB158" s="37"/>
      <c r="EVC158" s="37"/>
      <c r="EVD158" s="37"/>
      <c r="EVE158" s="37"/>
      <c r="EVF158" s="37"/>
      <c r="EVG158" s="37"/>
      <c r="EVH158" s="37"/>
      <c r="EVI158" s="37"/>
      <c r="EVJ158" s="37"/>
      <c r="EVK158" s="37"/>
      <c r="EVL158" s="37"/>
      <c r="EVM158" s="37"/>
      <c r="EVN158" s="37"/>
      <c r="EVO158" s="37"/>
      <c r="EVP158" s="37"/>
      <c r="EVQ158" s="37"/>
      <c r="EVR158" s="37"/>
      <c r="EVS158" s="37"/>
      <c r="EVT158" s="37"/>
      <c r="EVU158" s="37"/>
      <c r="EVV158" s="37"/>
      <c r="EVW158" s="37"/>
      <c r="EVX158" s="37"/>
      <c r="EVY158" s="37"/>
      <c r="EVZ158" s="37"/>
      <c r="EWA158" s="37"/>
      <c r="EWB158" s="37"/>
      <c r="EWC158" s="37"/>
      <c r="EWD158" s="37"/>
      <c r="EWE158" s="37"/>
      <c r="EWF158" s="37"/>
      <c r="EWG158" s="37"/>
      <c r="EWH158" s="37"/>
      <c r="EWI158" s="37"/>
      <c r="EWJ158" s="37"/>
      <c r="EWK158" s="37"/>
      <c r="EWL158" s="37"/>
      <c r="EWM158" s="37"/>
      <c r="EWN158" s="37"/>
      <c r="EWO158" s="37"/>
      <c r="EWP158" s="37"/>
      <c r="EWQ158" s="37"/>
      <c r="EWR158" s="37"/>
      <c r="EWS158" s="37"/>
      <c r="EWT158" s="37"/>
      <c r="EWU158" s="37"/>
      <c r="EWV158" s="37"/>
      <c r="EWW158" s="37"/>
      <c r="EWX158" s="37"/>
      <c r="EWY158" s="37"/>
      <c r="EWZ158" s="37"/>
      <c r="EXA158" s="37"/>
      <c r="EXB158" s="37"/>
      <c r="EXC158" s="37"/>
      <c r="EXD158" s="37"/>
      <c r="EXE158" s="37"/>
      <c r="EXF158" s="37"/>
      <c r="EXG158" s="37"/>
      <c r="EXH158" s="37"/>
      <c r="EXI158" s="37"/>
      <c r="EXJ158" s="37"/>
      <c r="EXK158" s="37"/>
      <c r="EXL158" s="37"/>
      <c r="EXM158" s="37"/>
      <c r="EXN158" s="37"/>
      <c r="EXO158" s="37"/>
      <c r="EXP158" s="37"/>
      <c r="EXQ158" s="37"/>
      <c r="EXR158" s="37"/>
      <c r="EXS158" s="37"/>
      <c r="EXT158" s="37"/>
      <c r="EXU158" s="37"/>
      <c r="EXV158" s="37"/>
      <c r="EXW158" s="37"/>
      <c r="EXX158" s="37"/>
      <c r="EXY158" s="37"/>
      <c r="EXZ158" s="37"/>
      <c r="EYA158" s="37"/>
      <c r="EYB158" s="37"/>
      <c r="EYC158" s="37"/>
      <c r="EYD158" s="37"/>
      <c r="EYE158" s="37"/>
      <c r="EYF158" s="37"/>
      <c r="EYG158" s="37"/>
      <c r="EYH158" s="37"/>
      <c r="EYI158" s="37"/>
      <c r="EYJ158" s="37"/>
      <c r="EYK158" s="37"/>
      <c r="EYL158" s="37"/>
      <c r="EYM158" s="37"/>
      <c r="EYN158" s="37"/>
      <c r="EYO158" s="37"/>
      <c r="EYP158" s="37"/>
      <c r="EYQ158" s="37"/>
      <c r="EYR158" s="37"/>
      <c r="EYS158" s="37"/>
      <c r="EYT158" s="37"/>
      <c r="EYU158" s="37"/>
      <c r="EYV158" s="37"/>
      <c r="EYW158" s="37"/>
      <c r="EYX158" s="37"/>
      <c r="EYY158" s="37"/>
      <c r="EYZ158" s="37"/>
      <c r="EZA158" s="37"/>
      <c r="EZB158" s="37"/>
      <c r="EZC158" s="37"/>
      <c r="EZD158" s="37"/>
      <c r="EZE158" s="37"/>
      <c r="EZF158" s="37"/>
      <c r="EZG158" s="37"/>
      <c r="EZH158" s="37"/>
      <c r="EZI158" s="37"/>
      <c r="EZJ158" s="37"/>
      <c r="EZK158" s="37"/>
      <c r="EZL158" s="37"/>
      <c r="EZM158" s="37"/>
      <c r="EZN158" s="37"/>
      <c r="EZO158" s="37"/>
      <c r="EZP158" s="37"/>
      <c r="EZQ158" s="37"/>
      <c r="EZR158" s="37"/>
      <c r="EZS158" s="37"/>
      <c r="EZT158" s="37"/>
      <c r="EZU158" s="37"/>
      <c r="EZV158" s="37"/>
      <c r="EZW158" s="37"/>
      <c r="EZX158" s="37"/>
      <c r="EZY158" s="37"/>
      <c r="EZZ158" s="37"/>
      <c r="FAA158" s="37"/>
      <c r="FAB158" s="37"/>
      <c r="FAC158" s="37"/>
      <c r="FAD158" s="37"/>
      <c r="FAE158" s="37"/>
      <c r="FAF158" s="37"/>
      <c r="FAG158" s="37"/>
      <c r="FAH158" s="37"/>
      <c r="FAI158" s="37"/>
      <c r="FAJ158" s="37"/>
      <c r="FAK158" s="37"/>
      <c r="FAL158" s="37"/>
      <c r="FAM158" s="37"/>
      <c r="FAN158" s="37"/>
      <c r="FAO158" s="37"/>
      <c r="FAP158" s="37"/>
      <c r="FAQ158" s="37"/>
      <c r="FAR158" s="37"/>
      <c r="FAS158" s="37"/>
      <c r="FAT158" s="37"/>
      <c r="FAU158" s="37"/>
      <c r="FAV158" s="37"/>
      <c r="FAW158" s="37"/>
      <c r="FAX158" s="37"/>
      <c r="FAY158" s="37"/>
      <c r="FAZ158" s="37"/>
      <c r="FBA158" s="37"/>
      <c r="FBB158" s="37"/>
      <c r="FBC158" s="37"/>
      <c r="FBD158" s="37"/>
      <c r="FBE158" s="37"/>
      <c r="FBF158" s="37"/>
      <c r="FBG158" s="37"/>
      <c r="FBH158" s="37"/>
      <c r="FBI158" s="37"/>
      <c r="FBJ158" s="37"/>
      <c r="FBK158" s="37"/>
      <c r="FBL158" s="37"/>
      <c r="FBM158" s="37"/>
      <c r="FBN158" s="37"/>
      <c r="FBO158" s="37"/>
      <c r="FBP158" s="37"/>
      <c r="FBQ158" s="37"/>
      <c r="FBR158" s="37"/>
      <c r="FBS158" s="37"/>
      <c r="FBT158" s="37"/>
      <c r="FBU158" s="37"/>
      <c r="FBV158" s="37"/>
      <c r="FBW158" s="37"/>
      <c r="FBX158" s="37"/>
      <c r="FBY158" s="37"/>
      <c r="FBZ158" s="37"/>
      <c r="FCA158" s="37"/>
      <c r="FCB158" s="37"/>
      <c r="FCC158" s="37"/>
      <c r="FCD158" s="37"/>
      <c r="FCE158" s="37"/>
      <c r="FCF158" s="37"/>
      <c r="FCG158" s="37"/>
      <c r="FCH158" s="37"/>
      <c r="FCI158" s="37"/>
      <c r="FCJ158" s="37"/>
      <c r="FCK158" s="37"/>
      <c r="FCL158" s="37"/>
      <c r="FCM158" s="37"/>
      <c r="FCN158" s="37"/>
      <c r="FCO158" s="37"/>
      <c r="FCP158" s="37"/>
      <c r="FCQ158" s="37"/>
      <c r="FCR158" s="37"/>
      <c r="FCS158" s="37"/>
      <c r="FCT158" s="37"/>
      <c r="FCU158" s="37"/>
      <c r="FCV158" s="37"/>
      <c r="FCW158" s="37"/>
      <c r="FCX158" s="37"/>
      <c r="FCY158" s="37"/>
      <c r="FCZ158" s="37"/>
      <c r="FDA158" s="37"/>
      <c r="FDB158" s="37"/>
      <c r="FDC158" s="37"/>
      <c r="FDD158" s="37"/>
      <c r="FDE158" s="37"/>
      <c r="FDF158" s="37"/>
      <c r="FDG158" s="37"/>
      <c r="FDH158" s="37"/>
      <c r="FDI158" s="37"/>
      <c r="FDJ158" s="37"/>
      <c r="FDK158" s="37"/>
      <c r="FDL158" s="37"/>
      <c r="FDM158" s="37"/>
      <c r="FDN158" s="37"/>
      <c r="FDO158" s="37"/>
      <c r="FDP158" s="37"/>
      <c r="FDQ158" s="37"/>
      <c r="FDR158" s="37"/>
      <c r="FDS158" s="37"/>
      <c r="FDT158" s="37"/>
      <c r="FDU158" s="37"/>
      <c r="FDV158" s="37"/>
      <c r="FDW158" s="37"/>
      <c r="FDX158" s="37"/>
      <c r="FDY158" s="37"/>
      <c r="FDZ158" s="37"/>
      <c r="FEA158" s="37"/>
      <c r="FEB158" s="37"/>
      <c r="FEC158" s="37"/>
      <c r="FED158" s="37"/>
      <c r="FEE158" s="37"/>
      <c r="FEF158" s="37"/>
      <c r="FEG158" s="37"/>
      <c r="FEH158" s="37"/>
      <c r="FEI158" s="37"/>
      <c r="FEJ158" s="37"/>
      <c r="FEK158" s="37"/>
      <c r="FEL158" s="37"/>
      <c r="FEM158" s="37"/>
      <c r="FEN158" s="37"/>
      <c r="FEO158" s="37"/>
      <c r="FEP158" s="37"/>
      <c r="FEQ158" s="37"/>
      <c r="FER158" s="37"/>
      <c r="FES158" s="37"/>
      <c r="FET158" s="37"/>
      <c r="FEU158" s="37"/>
      <c r="FEV158" s="37"/>
      <c r="FEW158" s="37"/>
      <c r="FEX158" s="37"/>
      <c r="FEY158" s="37"/>
      <c r="FEZ158" s="37"/>
      <c r="FFA158" s="37"/>
      <c r="FFB158" s="37"/>
      <c r="FFC158" s="37"/>
      <c r="FFD158" s="37"/>
      <c r="FFE158" s="37"/>
      <c r="FFF158" s="37"/>
      <c r="FFG158" s="37"/>
      <c r="FFH158" s="37"/>
      <c r="FFI158" s="37"/>
      <c r="FFJ158" s="37"/>
      <c r="FFK158" s="37"/>
      <c r="FFL158" s="37"/>
      <c r="FFM158" s="37"/>
      <c r="FFN158" s="37"/>
      <c r="FFO158" s="37"/>
      <c r="FFP158" s="37"/>
      <c r="FFQ158" s="37"/>
      <c r="FFR158" s="37"/>
      <c r="FFS158" s="37"/>
      <c r="FFT158" s="37"/>
      <c r="FFU158" s="37"/>
      <c r="FFV158" s="37"/>
      <c r="FFW158" s="37"/>
      <c r="FFX158" s="37"/>
      <c r="FFY158" s="37"/>
      <c r="FFZ158" s="37"/>
      <c r="FGA158" s="37"/>
      <c r="FGB158" s="37"/>
      <c r="FGC158" s="37"/>
      <c r="FGD158" s="37"/>
      <c r="FGE158" s="37"/>
      <c r="FGF158" s="37"/>
      <c r="FGG158" s="37"/>
      <c r="FGH158" s="37"/>
      <c r="FGI158" s="37"/>
      <c r="FGJ158" s="37"/>
      <c r="FGK158" s="37"/>
      <c r="FGL158" s="37"/>
      <c r="FGM158" s="37"/>
      <c r="FGN158" s="37"/>
      <c r="FGO158" s="37"/>
      <c r="FGP158" s="37"/>
      <c r="FGQ158" s="37"/>
      <c r="FGR158" s="37"/>
      <c r="FGS158" s="37"/>
      <c r="FGT158" s="37"/>
      <c r="FGU158" s="37"/>
      <c r="FGV158" s="37"/>
      <c r="FGW158" s="37"/>
      <c r="FGX158" s="37"/>
      <c r="FGY158" s="37"/>
      <c r="FGZ158" s="37"/>
      <c r="FHA158" s="37"/>
      <c r="FHB158" s="37"/>
      <c r="FHC158" s="37"/>
      <c r="FHD158" s="37"/>
      <c r="FHE158" s="37"/>
      <c r="FHF158" s="37"/>
      <c r="FHG158" s="37"/>
      <c r="FHH158" s="37"/>
      <c r="FHI158" s="37"/>
      <c r="FHJ158" s="37"/>
      <c r="FHK158" s="37"/>
      <c r="FHL158" s="37"/>
      <c r="FHM158" s="37"/>
      <c r="FHN158" s="37"/>
      <c r="FHO158" s="37"/>
      <c r="FHP158" s="37"/>
      <c r="FHQ158" s="37"/>
      <c r="FHR158" s="37"/>
      <c r="FHS158" s="37"/>
      <c r="FHT158" s="37"/>
      <c r="FHU158" s="37"/>
      <c r="FHV158" s="37"/>
      <c r="FHW158" s="37"/>
      <c r="FHX158" s="37"/>
      <c r="FHY158" s="37"/>
      <c r="FHZ158" s="37"/>
      <c r="FIA158" s="37"/>
      <c r="FIB158" s="37"/>
      <c r="FIC158" s="37"/>
      <c r="FID158" s="37"/>
      <c r="FIE158" s="37"/>
      <c r="FIF158" s="37"/>
      <c r="FIG158" s="37"/>
      <c r="FIH158" s="37"/>
      <c r="FII158" s="37"/>
      <c r="FIJ158" s="37"/>
      <c r="FIK158" s="37"/>
      <c r="FIL158" s="37"/>
      <c r="FIM158" s="37"/>
      <c r="FIN158" s="37"/>
      <c r="FIO158" s="37"/>
      <c r="FIP158" s="37"/>
      <c r="FIQ158" s="37"/>
      <c r="FIR158" s="37"/>
      <c r="FIS158" s="37"/>
      <c r="FIT158" s="37"/>
      <c r="FIU158" s="37"/>
      <c r="FIV158" s="37"/>
      <c r="FIW158" s="37"/>
      <c r="FIX158" s="37"/>
      <c r="FIY158" s="37"/>
      <c r="FIZ158" s="37"/>
      <c r="FJA158" s="37"/>
      <c r="FJB158" s="37"/>
      <c r="FJC158" s="37"/>
      <c r="FJD158" s="37"/>
      <c r="FJE158" s="37"/>
      <c r="FJF158" s="37"/>
      <c r="FJG158" s="37"/>
      <c r="FJH158" s="37"/>
      <c r="FJI158" s="37"/>
      <c r="FJJ158" s="37"/>
      <c r="FJK158" s="37"/>
      <c r="FJL158" s="37"/>
      <c r="FJM158" s="37"/>
      <c r="FJN158" s="37"/>
      <c r="FJO158" s="37"/>
      <c r="FJP158" s="37"/>
      <c r="FJQ158" s="37"/>
      <c r="FJR158" s="37"/>
      <c r="FJS158" s="37"/>
      <c r="FJT158" s="37"/>
      <c r="FJU158" s="37"/>
      <c r="FJV158" s="37"/>
      <c r="FJW158" s="37"/>
      <c r="FJX158" s="37"/>
      <c r="FJY158" s="37"/>
      <c r="FJZ158" s="37"/>
      <c r="FKA158" s="37"/>
      <c r="FKB158" s="37"/>
      <c r="FKC158" s="37"/>
      <c r="FKD158" s="37"/>
      <c r="FKE158" s="37"/>
      <c r="FKF158" s="37"/>
      <c r="FKG158" s="37"/>
      <c r="FKH158" s="37"/>
      <c r="FKI158" s="37"/>
      <c r="FKJ158" s="37"/>
      <c r="FKK158" s="37"/>
      <c r="FKL158" s="37"/>
      <c r="FKM158" s="37"/>
      <c r="FKN158" s="37"/>
      <c r="FKO158" s="37"/>
      <c r="FKP158" s="37"/>
      <c r="FKQ158" s="37"/>
      <c r="FKR158" s="37"/>
      <c r="FKS158" s="37"/>
      <c r="FKT158" s="37"/>
      <c r="FKU158" s="37"/>
      <c r="FKV158" s="37"/>
      <c r="FKW158" s="37"/>
      <c r="FKX158" s="37"/>
      <c r="FKY158" s="37"/>
      <c r="FKZ158" s="37"/>
      <c r="FLA158" s="37"/>
      <c r="FLB158" s="37"/>
      <c r="FLC158" s="37"/>
      <c r="FLD158" s="37"/>
      <c r="FLE158" s="37"/>
      <c r="FLF158" s="37"/>
      <c r="FLG158" s="37"/>
      <c r="FLH158" s="37"/>
      <c r="FLI158" s="37"/>
      <c r="FLJ158" s="37"/>
      <c r="FLK158" s="37"/>
      <c r="FLL158" s="37"/>
      <c r="FLM158" s="37"/>
      <c r="FLN158" s="37"/>
      <c r="FLO158" s="37"/>
      <c r="FLP158" s="37"/>
      <c r="FLQ158" s="37"/>
      <c r="FLR158" s="37"/>
      <c r="FLS158" s="37"/>
      <c r="FLT158" s="37"/>
      <c r="FLU158" s="37"/>
      <c r="FLV158" s="37"/>
      <c r="FLW158" s="37"/>
      <c r="FLX158" s="37"/>
      <c r="FLY158" s="37"/>
      <c r="FLZ158" s="37"/>
      <c r="FMA158" s="37"/>
      <c r="FMB158" s="37"/>
      <c r="FMC158" s="37"/>
      <c r="FMD158" s="37"/>
      <c r="FME158" s="37"/>
      <c r="FMF158" s="37"/>
      <c r="FMG158" s="37"/>
      <c r="FMH158" s="37"/>
      <c r="FMI158" s="37"/>
      <c r="FMJ158" s="37"/>
      <c r="FMK158" s="37"/>
      <c r="FML158" s="37"/>
      <c r="FMM158" s="37"/>
      <c r="FMN158" s="37"/>
      <c r="FMO158" s="37"/>
      <c r="FMP158" s="37"/>
      <c r="FMQ158" s="37"/>
      <c r="FMR158" s="37"/>
      <c r="FMS158" s="37"/>
      <c r="FMT158" s="37"/>
      <c r="FMU158" s="37"/>
      <c r="FMV158" s="37"/>
      <c r="FMW158" s="37"/>
      <c r="FMX158" s="37"/>
      <c r="FMY158" s="37"/>
      <c r="FMZ158" s="37"/>
      <c r="FNA158" s="37"/>
      <c r="FNB158" s="37"/>
      <c r="FNC158" s="37"/>
      <c r="FND158" s="37"/>
      <c r="FNE158" s="37"/>
      <c r="FNF158" s="37"/>
      <c r="FNG158" s="37"/>
      <c r="FNH158" s="37"/>
      <c r="FNI158" s="37"/>
      <c r="FNJ158" s="37"/>
      <c r="FNK158" s="37"/>
      <c r="FNL158" s="37"/>
      <c r="FNM158" s="37"/>
      <c r="FNN158" s="37"/>
      <c r="FNO158" s="37"/>
      <c r="FNP158" s="37"/>
      <c r="FNQ158" s="37"/>
      <c r="FNR158" s="37"/>
      <c r="FNS158" s="37"/>
      <c r="FNT158" s="37"/>
      <c r="FNU158" s="37"/>
      <c r="FNV158" s="37"/>
      <c r="FNW158" s="37"/>
      <c r="FNX158" s="37"/>
      <c r="FNY158" s="37"/>
      <c r="FNZ158" s="37"/>
      <c r="FOA158" s="37"/>
      <c r="FOB158" s="37"/>
      <c r="FOC158" s="37"/>
      <c r="FOD158" s="37"/>
      <c r="FOE158" s="37"/>
      <c r="FOF158" s="37"/>
      <c r="FOG158" s="37"/>
      <c r="FOH158" s="37"/>
      <c r="FOI158" s="37"/>
      <c r="FOJ158" s="37"/>
      <c r="FOK158" s="37"/>
      <c r="FOL158" s="37"/>
      <c r="FOM158" s="37"/>
      <c r="FON158" s="37"/>
      <c r="FOO158" s="37"/>
      <c r="FOP158" s="37"/>
      <c r="FOQ158" s="37"/>
      <c r="FOR158" s="37"/>
      <c r="FOS158" s="37"/>
      <c r="FOT158" s="37"/>
      <c r="FOU158" s="37"/>
      <c r="FOV158" s="37"/>
      <c r="FOW158" s="37"/>
      <c r="FOX158" s="37"/>
      <c r="FOY158" s="37"/>
      <c r="FOZ158" s="37"/>
      <c r="FPA158" s="37"/>
      <c r="FPB158" s="37"/>
      <c r="FPC158" s="37"/>
      <c r="FPD158" s="37"/>
      <c r="FPE158" s="37"/>
      <c r="FPF158" s="37"/>
      <c r="FPG158" s="37"/>
      <c r="FPH158" s="37"/>
      <c r="FPI158" s="37"/>
      <c r="FPJ158" s="37"/>
      <c r="FPK158" s="37"/>
      <c r="FPL158" s="37"/>
      <c r="FPM158" s="37"/>
      <c r="FPN158" s="37"/>
      <c r="FPO158" s="37"/>
      <c r="FPP158" s="37"/>
      <c r="FPQ158" s="37"/>
      <c r="FPR158" s="37"/>
      <c r="FPS158" s="37"/>
      <c r="FPT158" s="37"/>
      <c r="FPU158" s="37"/>
      <c r="FPV158" s="37"/>
      <c r="FPW158" s="37"/>
      <c r="FPX158" s="37"/>
      <c r="FPY158" s="37"/>
      <c r="FPZ158" s="37"/>
      <c r="FQA158" s="37"/>
      <c r="FQB158" s="37"/>
      <c r="FQC158" s="37"/>
      <c r="FQD158" s="37"/>
      <c r="FQE158" s="37"/>
      <c r="FQF158" s="37"/>
      <c r="FQG158" s="37"/>
      <c r="FQH158" s="37"/>
      <c r="FQI158" s="37"/>
      <c r="FQJ158" s="37"/>
      <c r="FQK158" s="37"/>
      <c r="FQL158" s="37"/>
      <c r="FQM158" s="37"/>
      <c r="FQN158" s="37"/>
      <c r="FQO158" s="37"/>
      <c r="FQP158" s="37"/>
      <c r="FQQ158" s="37"/>
      <c r="FQR158" s="37"/>
      <c r="FQS158" s="37"/>
      <c r="FQT158" s="37"/>
      <c r="FQU158" s="37"/>
      <c r="FQV158" s="37"/>
      <c r="FQW158" s="37"/>
      <c r="FQX158" s="37"/>
      <c r="FQY158" s="37"/>
      <c r="FQZ158" s="37"/>
      <c r="FRA158" s="37"/>
      <c r="FRB158" s="37"/>
      <c r="FRC158" s="37"/>
      <c r="FRD158" s="37"/>
      <c r="FRE158" s="37"/>
      <c r="FRF158" s="37"/>
      <c r="FRG158" s="37"/>
      <c r="FRH158" s="37"/>
      <c r="FRI158" s="37"/>
      <c r="FRJ158" s="37"/>
      <c r="FRK158" s="37"/>
      <c r="FRL158" s="37"/>
      <c r="FRM158" s="37"/>
      <c r="FRN158" s="37"/>
      <c r="FRO158" s="37"/>
      <c r="FRP158" s="37"/>
      <c r="FRQ158" s="37"/>
      <c r="FRR158" s="37"/>
      <c r="FRS158" s="37"/>
      <c r="FRT158" s="37"/>
      <c r="FRU158" s="37"/>
      <c r="FRV158" s="37"/>
      <c r="FRW158" s="37"/>
      <c r="FRX158" s="37"/>
      <c r="FRY158" s="37"/>
      <c r="FRZ158" s="37"/>
      <c r="FSA158" s="37"/>
      <c r="FSB158" s="37"/>
      <c r="FSC158" s="37"/>
      <c r="FSD158" s="37"/>
      <c r="FSE158" s="37"/>
      <c r="FSF158" s="37"/>
      <c r="FSG158" s="37"/>
      <c r="FSH158" s="37"/>
      <c r="FSI158" s="37"/>
      <c r="FSJ158" s="37"/>
      <c r="FSK158" s="37"/>
      <c r="FSL158" s="37"/>
      <c r="FSM158" s="37"/>
      <c r="FSN158" s="37"/>
      <c r="FSO158" s="37"/>
      <c r="FSP158" s="37"/>
      <c r="FSQ158" s="37"/>
      <c r="FSR158" s="37"/>
      <c r="FSS158" s="37"/>
      <c r="FST158" s="37"/>
      <c r="FSU158" s="37"/>
      <c r="FSV158" s="37"/>
      <c r="FSW158" s="37"/>
      <c r="FSX158" s="37"/>
      <c r="FSY158" s="37"/>
      <c r="FSZ158" s="37"/>
      <c r="FTA158" s="37"/>
      <c r="FTB158" s="37"/>
      <c r="FTC158" s="37"/>
      <c r="FTD158" s="37"/>
      <c r="FTE158" s="37"/>
      <c r="FTF158" s="37"/>
      <c r="FTG158" s="37"/>
      <c r="FTH158" s="37"/>
      <c r="FTI158" s="37"/>
      <c r="FTJ158" s="37"/>
      <c r="FTK158" s="37"/>
      <c r="FTL158" s="37"/>
      <c r="FTM158" s="37"/>
      <c r="FTN158" s="37"/>
      <c r="FTO158" s="37"/>
      <c r="FTP158" s="37"/>
      <c r="FTQ158" s="37"/>
      <c r="FTR158" s="37"/>
      <c r="FTS158" s="37"/>
      <c r="FTT158" s="37"/>
      <c r="FTU158" s="37"/>
      <c r="FTV158" s="37"/>
      <c r="FTW158" s="37"/>
      <c r="FTX158" s="37"/>
      <c r="FTY158" s="37"/>
      <c r="FTZ158" s="37"/>
      <c r="FUA158" s="37"/>
      <c r="FUB158" s="37"/>
      <c r="FUC158" s="37"/>
      <c r="FUD158" s="37"/>
      <c r="FUE158" s="37"/>
      <c r="FUF158" s="37"/>
      <c r="FUG158" s="37"/>
      <c r="FUH158" s="37"/>
      <c r="FUI158" s="37"/>
      <c r="FUJ158" s="37"/>
      <c r="FUK158" s="37"/>
      <c r="FUL158" s="37"/>
      <c r="FUM158" s="37"/>
      <c r="FUN158" s="37"/>
      <c r="FUO158" s="37"/>
      <c r="FUP158" s="37"/>
      <c r="FUQ158" s="37"/>
      <c r="FUR158" s="37"/>
      <c r="FUS158" s="37"/>
      <c r="FUT158" s="37"/>
      <c r="FUU158" s="37"/>
      <c r="FUV158" s="37"/>
      <c r="FUW158" s="37"/>
      <c r="FUX158" s="37"/>
      <c r="FUY158" s="37"/>
      <c r="FUZ158" s="37"/>
      <c r="FVA158" s="37"/>
      <c r="FVB158" s="37"/>
      <c r="FVC158" s="37"/>
      <c r="FVD158" s="37"/>
      <c r="FVE158" s="37"/>
      <c r="FVF158" s="37"/>
      <c r="FVG158" s="37"/>
      <c r="FVH158" s="37"/>
      <c r="FVI158" s="37"/>
      <c r="FVJ158" s="37"/>
      <c r="FVK158" s="37"/>
      <c r="FVL158" s="37"/>
      <c r="FVM158" s="37"/>
      <c r="FVN158" s="37"/>
      <c r="FVO158" s="37"/>
      <c r="FVP158" s="37"/>
      <c r="FVQ158" s="37"/>
      <c r="FVR158" s="37"/>
      <c r="FVS158" s="37"/>
      <c r="FVT158" s="37"/>
      <c r="FVU158" s="37"/>
      <c r="FVV158" s="37"/>
      <c r="FVW158" s="37"/>
      <c r="FVX158" s="37"/>
      <c r="FVY158" s="37"/>
      <c r="FVZ158" s="37"/>
      <c r="FWA158" s="37"/>
      <c r="FWB158" s="37"/>
      <c r="FWC158" s="37"/>
      <c r="FWD158" s="37"/>
      <c r="FWE158" s="37"/>
      <c r="FWF158" s="37"/>
      <c r="FWG158" s="37"/>
      <c r="FWH158" s="37"/>
      <c r="FWI158" s="37"/>
      <c r="FWJ158" s="37"/>
      <c r="FWK158" s="37"/>
      <c r="FWL158" s="37"/>
      <c r="FWM158" s="37"/>
      <c r="FWN158" s="37"/>
      <c r="FWO158" s="37"/>
      <c r="FWP158" s="37"/>
      <c r="FWQ158" s="37"/>
      <c r="FWR158" s="37"/>
      <c r="FWS158" s="37"/>
      <c r="FWT158" s="37"/>
      <c r="FWU158" s="37"/>
      <c r="FWV158" s="37"/>
      <c r="FWW158" s="37"/>
      <c r="FWX158" s="37"/>
      <c r="FWY158" s="37"/>
      <c r="FWZ158" s="37"/>
      <c r="FXA158" s="37"/>
      <c r="FXB158" s="37"/>
      <c r="FXC158" s="37"/>
      <c r="FXD158" s="37"/>
      <c r="FXE158" s="37"/>
      <c r="FXF158" s="37"/>
      <c r="FXG158" s="37"/>
      <c r="FXH158" s="37"/>
      <c r="FXI158" s="37"/>
      <c r="FXJ158" s="37"/>
      <c r="FXK158" s="37"/>
      <c r="FXL158" s="37"/>
      <c r="FXM158" s="37"/>
      <c r="FXN158" s="37"/>
      <c r="FXO158" s="37"/>
      <c r="FXP158" s="37"/>
      <c r="FXQ158" s="37"/>
      <c r="FXR158" s="37"/>
      <c r="FXS158" s="37"/>
      <c r="FXT158" s="37"/>
      <c r="FXU158" s="37"/>
      <c r="FXV158" s="37"/>
      <c r="FXW158" s="37"/>
      <c r="FXX158" s="37"/>
      <c r="FXY158" s="37"/>
      <c r="FXZ158" s="37"/>
      <c r="FYA158" s="37"/>
      <c r="FYB158" s="37"/>
      <c r="FYC158" s="37"/>
      <c r="FYD158" s="37"/>
      <c r="FYE158" s="37"/>
      <c r="FYF158" s="37"/>
      <c r="FYG158" s="37"/>
      <c r="FYH158" s="37"/>
      <c r="FYI158" s="37"/>
      <c r="FYJ158" s="37"/>
      <c r="FYK158" s="37"/>
      <c r="FYL158" s="37"/>
      <c r="FYM158" s="37"/>
      <c r="FYN158" s="37"/>
      <c r="FYO158" s="37"/>
      <c r="FYP158" s="37"/>
      <c r="FYQ158" s="37"/>
      <c r="FYR158" s="37"/>
      <c r="FYS158" s="37"/>
      <c r="FYT158" s="37"/>
      <c r="FYU158" s="37"/>
      <c r="FYV158" s="37"/>
      <c r="FYW158" s="37"/>
      <c r="FYX158" s="37"/>
      <c r="FYY158" s="37"/>
      <c r="FYZ158" s="37"/>
      <c r="FZA158" s="37"/>
      <c r="FZB158" s="37"/>
      <c r="FZC158" s="37"/>
      <c r="FZD158" s="37"/>
      <c r="FZE158" s="37"/>
      <c r="FZF158" s="37"/>
      <c r="FZG158" s="37"/>
      <c r="FZH158" s="37"/>
      <c r="FZI158" s="37"/>
      <c r="FZJ158" s="37"/>
      <c r="FZK158" s="37"/>
      <c r="FZL158" s="37"/>
      <c r="FZM158" s="37"/>
      <c r="FZN158" s="37"/>
      <c r="FZO158" s="37"/>
      <c r="FZP158" s="37"/>
      <c r="FZQ158" s="37"/>
      <c r="FZR158" s="37"/>
      <c r="FZS158" s="37"/>
      <c r="FZT158" s="37"/>
      <c r="FZU158" s="37"/>
      <c r="FZV158" s="37"/>
      <c r="FZW158" s="37"/>
      <c r="FZX158" s="37"/>
      <c r="FZY158" s="37"/>
      <c r="FZZ158" s="37"/>
      <c r="GAA158" s="37"/>
      <c r="GAB158" s="37"/>
      <c r="GAC158" s="37"/>
      <c r="GAD158" s="37"/>
      <c r="GAE158" s="37"/>
      <c r="GAF158" s="37"/>
      <c r="GAG158" s="37"/>
      <c r="GAH158" s="37"/>
      <c r="GAI158" s="37"/>
      <c r="GAJ158" s="37"/>
      <c r="GAK158" s="37"/>
      <c r="GAL158" s="37"/>
      <c r="GAM158" s="37"/>
      <c r="GAN158" s="37"/>
      <c r="GAO158" s="37"/>
      <c r="GAP158" s="37"/>
      <c r="GAQ158" s="37"/>
      <c r="GAR158" s="37"/>
      <c r="GAS158" s="37"/>
      <c r="GAT158" s="37"/>
      <c r="GAU158" s="37"/>
      <c r="GAV158" s="37"/>
      <c r="GAW158" s="37"/>
      <c r="GAX158" s="37"/>
      <c r="GAY158" s="37"/>
      <c r="GAZ158" s="37"/>
      <c r="GBA158" s="37"/>
      <c r="GBB158" s="37"/>
      <c r="GBC158" s="37"/>
      <c r="GBD158" s="37"/>
      <c r="GBE158" s="37"/>
      <c r="GBF158" s="37"/>
      <c r="GBG158" s="37"/>
      <c r="GBH158" s="37"/>
      <c r="GBI158" s="37"/>
      <c r="GBJ158" s="37"/>
      <c r="GBK158" s="37"/>
      <c r="GBL158" s="37"/>
      <c r="GBM158" s="37"/>
      <c r="GBN158" s="37"/>
      <c r="GBO158" s="37"/>
      <c r="GBP158" s="37"/>
      <c r="GBQ158" s="37"/>
      <c r="GBR158" s="37"/>
      <c r="GBS158" s="37"/>
      <c r="GBT158" s="37"/>
      <c r="GBU158" s="37"/>
      <c r="GBV158" s="37"/>
      <c r="GBW158" s="37"/>
      <c r="GBX158" s="37"/>
      <c r="GBY158" s="37"/>
      <c r="GBZ158" s="37"/>
      <c r="GCA158" s="37"/>
      <c r="GCB158" s="37"/>
      <c r="GCC158" s="37"/>
      <c r="GCD158" s="37"/>
      <c r="GCE158" s="37"/>
      <c r="GCF158" s="37"/>
      <c r="GCG158" s="37"/>
      <c r="GCH158" s="37"/>
      <c r="GCI158" s="37"/>
      <c r="GCJ158" s="37"/>
      <c r="GCK158" s="37"/>
      <c r="GCL158" s="37"/>
      <c r="GCM158" s="37"/>
      <c r="GCN158" s="37"/>
      <c r="GCO158" s="37"/>
      <c r="GCP158" s="37"/>
      <c r="GCQ158" s="37"/>
      <c r="GCR158" s="37"/>
      <c r="GCS158" s="37"/>
      <c r="GCT158" s="37"/>
      <c r="GCU158" s="37"/>
      <c r="GCV158" s="37"/>
      <c r="GCW158" s="37"/>
      <c r="GCX158" s="37"/>
      <c r="GCY158" s="37"/>
      <c r="GCZ158" s="37"/>
      <c r="GDA158" s="37"/>
      <c r="GDB158" s="37"/>
      <c r="GDC158" s="37"/>
      <c r="GDD158" s="37"/>
      <c r="GDE158" s="37"/>
      <c r="GDF158" s="37"/>
      <c r="GDG158" s="37"/>
      <c r="GDH158" s="37"/>
      <c r="GDI158" s="37"/>
      <c r="GDJ158" s="37"/>
      <c r="GDK158" s="37"/>
      <c r="GDL158" s="37"/>
      <c r="GDM158" s="37"/>
      <c r="GDN158" s="37"/>
      <c r="GDO158" s="37"/>
      <c r="GDP158" s="37"/>
      <c r="GDQ158" s="37"/>
      <c r="GDR158" s="37"/>
      <c r="GDS158" s="37"/>
      <c r="GDT158" s="37"/>
      <c r="GDU158" s="37"/>
      <c r="GDV158" s="37"/>
      <c r="GDW158" s="37"/>
      <c r="GDX158" s="37"/>
      <c r="GDY158" s="37"/>
      <c r="GDZ158" s="37"/>
      <c r="GEA158" s="37"/>
      <c r="GEB158" s="37"/>
      <c r="GEC158" s="37"/>
      <c r="GED158" s="37"/>
      <c r="GEE158" s="37"/>
      <c r="GEF158" s="37"/>
      <c r="GEG158" s="37"/>
      <c r="GEH158" s="37"/>
      <c r="GEI158" s="37"/>
      <c r="GEJ158" s="37"/>
      <c r="GEK158" s="37"/>
      <c r="GEL158" s="37"/>
      <c r="GEM158" s="37"/>
      <c r="GEN158" s="37"/>
      <c r="GEO158" s="37"/>
      <c r="GEP158" s="37"/>
      <c r="GEQ158" s="37"/>
      <c r="GER158" s="37"/>
      <c r="GES158" s="37"/>
      <c r="GET158" s="37"/>
      <c r="GEU158" s="37"/>
      <c r="GEV158" s="37"/>
      <c r="GEW158" s="37"/>
      <c r="GEX158" s="37"/>
      <c r="GEY158" s="37"/>
      <c r="GEZ158" s="37"/>
      <c r="GFA158" s="37"/>
      <c r="GFB158" s="37"/>
      <c r="GFC158" s="37"/>
      <c r="GFD158" s="37"/>
      <c r="GFE158" s="37"/>
      <c r="GFF158" s="37"/>
      <c r="GFG158" s="37"/>
      <c r="GFH158" s="37"/>
      <c r="GFI158" s="37"/>
      <c r="GFJ158" s="37"/>
      <c r="GFK158" s="37"/>
      <c r="GFL158" s="37"/>
      <c r="GFM158" s="37"/>
      <c r="GFN158" s="37"/>
      <c r="GFO158" s="37"/>
      <c r="GFP158" s="37"/>
      <c r="GFQ158" s="37"/>
      <c r="GFR158" s="37"/>
      <c r="GFS158" s="37"/>
      <c r="GFT158" s="37"/>
      <c r="GFU158" s="37"/>
      <c r="GFV158" s="37"/>
      <c r="GFW158" s="37"/>
      <c r="GFX158" s="37"/>
      <c r="GFY158" s="37"/>
      <c r="GFZ158" s="37"/>
      <c r="GGA158" s="37"/>
      <c r="GGB158" s="37"/>
      <c r="GGC158" s="37"/>
      <c r="GGD158" s="37"/>
      <c r="GGE158" s="37"/>
      <c r="GGF158" s="37"/>
      <c r="GGG158" s="37"/>
      <c r="GGH158" s="37"/>
      <c r="GGI158" s="37"/>
      <c r="GGJ158" s="37"/>
      <c r="GGK158" s="37"/>
      <c r="GGL158" s="37"/>
      <c r="GGM158" s="37"/>
      <c r="GGN158" s="37"/>
      <c r="GGO158" s="37"/>
      <c r="GGP158" s="37"/>
      <c r="GGQ158" s="37"/>
      <c r="GGR158" s="37"/>
      <c r="GGS158" s="37"/>
      <c r="GGT158" s="37"/>
      <c r="GGU158" s="37"/>
      <c r="GGV158" s="37"/>
      <c r="GGW158" s="37"/>
      <c r="GGX158" s="37"/>
      <c r="GGY158" s="37"/>
      <c r="GGZ158" s="37"/>
      <c r="GHA158" s="37"/>
      <c r="GHB158" s="37"/>
      <c r="GHC158" s="37"/>
      <c r="GHD158" s="37"/>
      <c r="GHE158" s="37"/>
      <c r="GHF158" s="37"/>
      <c r="GHG158" s="37"/>
      <c r="GHH158" s="37"/>
      <c r="GHI158" s="37"/>
      <c r="GHJ158" s="37"/>
      <c r="GHK158" s="37"/>
      <c r="GHL158" s="37"/>
      <c r="GHM158" s="37"/>
      <c r="GHN158" s="37"/>
      <c r="GHO158" s="37"/>
      <c r="GHP158" s="37"/>
      <c r="GHQ158" s="37"/>
      <c r="GHR158" s="37"/>
      <c r="GHS158" s="37"/>
      <c r="GHT158" s="37"/>
      <c r="GHU158" s="37"/>
      <c r="GHV158" s="37"/>
      <c r="GHW158" s="37"/>
      <c r="GHX158" s="37"/>
      <c r="GHY158" s="37"/>
      <c r="GHZ158" s="37"/>
      <c r="GIA158" s="37"/>
      <c r="GIB158" s="37"/>
      <c r="GIC158" s="37"/>
      <c r="GID158" s="37"/>
      <c r="GIE158" s="37"/>
      <c r="GIF158" s="37"/>
      <c r="GIG158" s="37"/>
      <c r="GIH158" s="37"/>
      <c r="GII158" s="37"/>
      <c r="GIJ158" s="37"/>
      <c r="GIK158" s="37"/>
      <c r="GIL158" s="37"/>
      <c r="GIM158" s="37"/>
      <c r="GIN158" s="37"/>
      <c r="GIO158" s="37"/>
      <c r="GIP158" s="37"/>
      <c r="GIQ158" s="37"/>
      <c r="GIR158" s="37"/>
      <c r="GIS158" s="37"/>
      <c r="GIT158" s="37"/>
      <c r="GIU158" s="37"/>
      <c r="GIV158" s="37"/>
      <c r="GIW158" s="37"/>
      <c r="GIX158" s="37"/>
      <c r="GIY158" s="37"/>
      <c r="GIZ158" s="37"/>
      <c r="GJA158" s="37"/>
      <c r="GJB158" s="37"/>
      <c r="GJC158" s="37"/>
      <c r="GJD158" s="37"/>
      <c r="GJE158" s="37"/>
      <c r="GJF158" s="37"/>
      <c r="GJG158" s="37"/>
      <c r="GJH158" s="37"/>
      <c r="GJI158" s="37"/>
      <c r="GJJ158" s="37"/>
      <c r="GJK158" s="37"/>
      <c r="GJL158" s="37"/>
      <c r="GJM158" s="37"/>
      <c r="GJN158" s="37"/>
      <c r="GJO158" s="37"/>
      <c r="GJP158" s="37"/>
      <c r="GJQ158" s="37"/>
      <c r="GJR158" s="37"/>
      <c r="GJS158" s="37"/>
      <c r="GJT158" s="37"/>
      <c r="GJU158" s="37"/>
      <c r="GJV158" s="37"/>
      <c r="GJW158" s="37"/>
      <c r="GJX158" s="37"/>
      <c r="GJY158" s="37"/>
      <c r="GJZ158" s="37"/>
      <c r="GKA158" s="37"/>
      <c r="GKB158" s="37"/>
      <c r="GKC158" s="37"/>
      <c r="GKD158" s="37"/>
      <c r="GKE158" s="37"/>
      <c r="GKF158" s="37"/>
      <c r="GKG158" s="37"/>
      <c r="GKH158" s="37"/>
      <c r="GKI158" s="37"/>
      <c r="GKJ158" s="37"/>
      <c r="GKK158" s="37"/>
      <c r="GKL158" s="37"/>
      <c r="GKM158" s="37"/>
      <c r="GKN158" s="37"/>
      <c r="GKO158" s="37"/>
      <c r="GKP158" s="37"/>
      <c r="GKQ158" s="37"/>
      <c r="GKR158" s="37"/>
      <c r="GKS158" s="37"/>
      <c r="GKT158" s="37"/>
      <c r="GKU158" s="37"/>
      <c r="GKV158" s="37"/>
      <c r="GKW158" s="37"/>
      <c r="GKX158" s="37"/>
      <c r="GKY158" s="37"/>
      <c r="GKZ158" s="37"/>
      <c r="GLA158" s="37"/>
      <c r="GLB158" s="37"/>
      <c r="GLC158" s="37"/>
      <c r="GLD158" s="37"/>
      <c r="GLE158" s="37"/>
      <c r="GLF158" s="37"/>
      <c r="GLG158" s="37"/>
      <c r="GLH158" s="37"/>
      <c r="GLI158" s="37"/>
      <c r="GLJ158" s="37"/>
      <c r="GLK158" s="37"/>
      <c r="GLL158" s="37"/>
      <c r="GLM158" s="37"/>
      <c r="GLN158" s="37"/>
      <c r="GLO158" s="37"/>
      <c r="GLP158" s="37"/>
      <c r="GLQ158" s="37"/>
      <c r="GLR158" s="37"/>
      <c r="GLS158" s="37"/>
      <c r="GLT158" s="37"/>
      <c r="GLU158" s="37"/>
      <c r="GLV158" s="37"/>
      <c r="GLW158" s="37"/>
      <c r="GLX158" s="37"/>
      <c r="GLY158" s="37"/>
      <c r="GLZ158" s="37"/>
      <c r="GMA158" s="37"/>
      <c r="GMB158" s="37"/>
      <c r="GMC158" s="37"/>
      <c r="GMD158" s="37"/>
      <c r="GME158" s="37"/>
      <c r="GMF158" s="37"/>
      <c r="GMG158" s="37"/>
      <c r="GMH158" s="37"/>
      <c r="GMI158" s="37"/>
      <c r="GMJ158" s="37"/>
      <c r="GMK158" s="37"/>
      <c r="GML158" s="37"/>
      <c r="GMM158" s="37"/>
      <c r="GMN158" s="37"/>
      <c r="GMO158" s="37"/>
      <c r="GMP158" s="37"/>
      <c r="GMQ158" s="37"/>
      <c r="GMR158" s="37"/>
      <c r="GMS158" s="37"/>
      <c r="GMT158" s="37"/>
      <c r="GMU158" s="37"/>
      <c r="GMV158" s="37"/>
      <c r="GMW158" s="37"/>
      <c r="GMX158" s="37"/>
      <c r="GMY158" s="37"/>
      <c r="GMZ158" s="37"/>
      <c r="GNA158" s="37"/>
      <c r="GNB158" s="37"/>
      <c r="GNC158" s="37"/>
      <c r="GND158" s="37"/>
      <c r="GNE158" s="37"/>
      <c r="GNF158" s="37"/>
      <c r="GNG158" s="37"/>
      <c r="GNH158" s="37"/>
      <c r="GNI158" s="37"/>
      <c r="GNJ158" s="37"/>
      <c r="GNK158" s="37"/>
      <c r="GNL158" s="37"/>
      <c r="GNM158" s="37"/>
      <c r="GNN158" s="37"/>
      <c r="GNO158" s="37"/>
      <c r="GNP158" s="37"/>
      <c r="GNQ158" s="37"/>
      <c r="GNR158" s="37"/>
      <c r="GNS158" s="37"/>
      <c r="GNT158" s="37"/>
      <c r="GNU158" s="37"/>
      <c r="GNV158" s="37"/>
      <c r="GNW158" s="37"/>
      <c r="GNX158" s="37"/>
      <c r="GNY158" s="37"/>
      <c r="GNZ158" s="37"/>
      <c r="GOA158" s="37"/>
      <c r="GOB158" s="37"/>
      <c r="GOC158" s="37"/>
      <c r="GOD158" s="37"/>
      <c r="GOE158" s="37"/>
      <c r="GOF158" s="37"/>
      <c r="GOG158" s="37"/>
      <c r="GOH158" s="37"/>
      <c r="GOI158" s="37"/>
      <c r="GOJ158" s="37"/>
      <c r="GOK158" s="37"/>
      <c r="GOL158" s="37"/>
      <c r="GOM158" s="37"/>
      <c r="GON158" s="37"/>
      <c r="GOO158" s="37"/>
      <c r="GOP158" s="37"/>
      <c r="GOQ158" s="37"/>
      <c r="GOR158" s="37"/>
      <c r="GOS158" s="37"/>
      <c r="GOT158" s="37"/>
      <c r="GOU158" s="37"/>
      <c r="GOV158" s="37"/>
      <c r="GOW158" s="37"/>
      <c r="GOX158" s="37"/>
      <c r="GOY158" s="37"/>
      <c r="GOZ158" s="37"/>
      <c r="GPA158" s="37"/>
      <c r="GPB158" s="37"/>
      <c r="GPC158" s="37"/>
      <c r="GPD158" s="37"/>
      <c r="GPE158" s="37"/>
      <c r="GPF158" s="37"/>
      <c r="GPG158" s="37"/>
      <c r="GPH158" s="37"/>
      <c r="GPI158" s="37"/>
      <c r="GPJ158" s="37"/>
      <c r="GPK158" s="37"/>
      <c r="GPL158" s="37"/>
      <c r="GPM158" s="37"/>
      <c r="GPN158" s="37"/>
      <c r="GPO158" s="37"/>
      <c r="GPP158" s="37"/>
      <c r="GPQ158" s="37"/>
      <c r="GPR158" s="37"/>
      <c r="GPS158" s="37"/>
      <c r="GPT158" s="37"/>
      <c r="GPU158" s="37"/>
      <c r="GPV158" s="37"/>
      <c r="GPW158" s="37"/>
      <c r="GPX158" s="37"/>
      <c r="GPY158" s="37"/>
      <c r="GPZ158" s="37"/>
      <c r="GQA158" s="37"/>
      <c r="GQB158" s="37"/>
      <c r="GQC158" s="37"/>
      <c r="GQD158" s="37"/>
      <c r="GQE158" s="37"/>
      <c r="GQF158" s="37"/>
      <c r="GQG158" s="37"/>
      <c r="GQH158" s="37"/>
      <c r="GQI158" s="37"/>
      <c r="GQJ158" s="37"/>
      <c r="GQK158" s="37"/>
      <c r="GQL158" s="37"/>
      <c r="GQM158" s="37"/>
      <c r="GQN158" s="37"/>
      <c r="GQO158" s="37"/>
      <c r="GQP158" s="37"/>
      <c r="GQQ158" s="37"/>
      <c r="GQR158" s="37"/>
      <c r="GQS158" s="37"/>
      <c r="GQT158" s="37"/>
      <c r="GQU158" s="37"/>
      <c r="GQV158" s="37"/>
      <c r="GQW158" s="37"/>
      <c r="GQX158" s="37"/>
      <c r="GQY158" s="37"/>
      <c r="GQZ158" s="37"/>
      <c r="GRA158" s="37"/>
      <c r="GRB158" s="37"/>
      <c r="GRC158" s="37"/>
      <c r="GRD158" s="37"/>
      <c r="GRE158" s="37"/>
      <c r="GRF158" s="37"/>
      <c r="GRG158" s="37"/>
      <c r="GRH158" s="37"/>
      <c r="GRI158" s="37"/>
      <c r="GRJ158" s="37"/>
      <c r="GRK158" s="37"/>
      <c r="GRL158" s="37"/>
      <c r="GRM158" s="37"/>
      <c r="GRN158" s="37"/>
      <c r="GRO158" s="37"/>
      <c r="GRP158" s="37"/>
      <c r="GRQ158" s="37"/>
      <c r="GRR158" s="37"/>
      <c r="GRS158" s="37"/>
      <c r="GRT158" s="37"/>
      <c r="GRU158" s="37"/>
      <c r="GRV158" s="37"/>
      <c r="GRW158" s="37"/>
      <c r="GRX158" s="37"/>
      <c r="GRY158" s="37"/>
      <c r="GRZ158" s="37"/>
      <c r="GSA158" s="37"/>
      <c r="GSB158" s="37"/>
      <c r="GSC158" s="37"/>
      <c r="GSD158" s="37"/>
      <c r="GSE158" s="37"/>
      <c r="GSF158" s="37"/>
      <c r="GSG158" s="37"/>
      <c r="GSH158" s="37"/>
      <c r="GSI158" s="37"/>
      <c r="GSJ158" s="37"/>
      <c r="GSK158" s="37"/>
      <c r="GSL158" s="37"/>
      <c r="GSM158" s="37"/>
      <c r="GSN158" s="37"/>
      <c r="GSO158" s="37"/>
      <c r="GSP158" s="37"/>
      <c r="GSQ158" s="37"/>
      <c r="GSR158" s="37"/>
      <c r="GSS158" s="37"/>
      <c r="GST158" s="37"/>
      <c r="GSU158" s="37"/>
      <c r="GSV158" s="37"/>
      <c r="GSW158" s="37"/>
      <c r="GSX158" s="37"/>
      <c r="GSY158" s="37"/>
      <c r="GSZ158" s="37"/>
      <c r="GTA158" s="37"/>
      <c r="GTB158" s="37"/>
      <c r="GTC158" s="37"/>
      <c r="GTD158" s="37"/>
      <c r="GTE158" s="37"/>
      <c r="GTF158" s="37"/>
      <c r="GTG158" s="37"/>
      <c r="GTH158" s="37"/>
      <c r="GTI158" s="37"/>
      <c r="GTJ158" s="37"/>
      <c r="GTK158" s="37"/>
      <c r="GTL158" s="37"/>
      <c r="GTM158" s="37"/>
      <c r="GTN158" s="37"/>
      <c r="GTO158" s="37"/>
      <c r="GTP158" s="37"/>
      <c r="GTQ158" s="37"/>
      <c r="GTR158" s="37"/>
      <c r="GTS158" s="37"/>
      <c r="GTT158" s="37"/>
      <c r="GTU158" s="37"/>
      <c r="GTV158" s="37"/>
      <c r="GTW158" s="37"/>
      <c r="GTX158" s="37"/>
      <c r="GTY158" s="37"/>
      <c r="GTZ158" s="37"/>
      <c r="GUA158" s="37"/>
      <c r="GUB158" s="37"/>
      <c r="GUC158" s="37"/>
      <c r="GUD158" s="37"/>
      <c r="GUE158" s="37"/>
      <c r="GUF158" s="37"/>
      <c r="GUG158" s="37"/>
      <c r="GUH158" s="37"/>
      <c r="GUI158" s="37"/>
      <c r="GUJ158" s="37"/>
      <c r="GUK158" s="37"/>
      <c r="GUL158" s="37"/>
      <c r="GUM158" s="37"/>
      <c r="GUN158" s="37"/>
      <c r="GUO158" s="37"/>
      <c r="GUP158" s="37"/>
      <c r="GUQ158" s="37"/>
      <c r="GUR158" s="37"/>
      <c r="GUS158" s="37"/>
      <c r="GUT158" s="37"/>
      <c r="GUU158" s="37"/>
      <c r="GUV158" s="37"/>
      <c r="GUW158" s="37"/>
      <c r="GUX158" s="37"/>
      <c r="GUY158" s="37"/>
      <c r="GUZ158" s="37"/>
      <c r="GVA158" s="37"/>
      <c r="GVB158" s="37"/>
      <c r="GVC158" s="37"/>
      <c r="GVD158" s="37"/>
      <c r="GVE158" s="37"/>
      <c r="GVF158" s="37"/>
      <c r="GVG158" s="37"/>
      <c r="GVH158" s="37"/>
      <c r="GVI158" s="37"/>
      <c r="GVJ158" s="37"/>
      <c r="GVK158" s="37"/>
      <c r="GVL158" s="37"/>
      <c r="GVM158" s="37"/>
      <c r="GVN158" s="37"/>
      <c r="GVO158" s="37"/>
      <c r="GVP158" s="37"/>
      <c r="GVQ158" s="37"/>
      <c r="GVR158" s="37"/>
      <c r="GVS158" s="37"/>
      <c r="GVT158" s="37"/>
      <c r="GVU158" s="37"/>
      <c r="GVV158" s="37"/>
      <c r="GVW158" s="37"/>
      <c r="GVX158" s="37"/>
      <c r="GVY158" s="37"/>
      <c r="GVZ158" s="37"/>
      <c r="GWA158" s="37"/>
      <c r="GWB158" s="37"/>
      <c r="GWC158" s="37"/>
      <c r="GWD158" s="37"/>
      <c r="GWE158" s="37"/>
      <c r="GWF158" s="37"/>
      <c r="GWG158" s="37"/>
      <c r="GWH158" s="37"/>
      <c r="GWI158" s="37"/>
      <c r="GWJ158" s="37"/>
      <c r="GWK158" s="37"/>
      <c r="GWL158" s="37"/>
      <c r="GWM158" s="37"/>
      <c r="GWN158" s="37"/>
      <c r="GWO158" s="37"/>
      <c r="GWP158" s="37"/>
      <c r="GWQ158" s="37"/>
      <c r="GWR158" s="37"/>
      <c r="GWS158" s="37"/>
      <c r="GWT158" s="37"/>
      <c r="GWU158" s="37"/>
      <c r="GWV158" s="37"/>
      <c r="GWW158" s="37"/>
      <c r="GWX158" s="37"/>
      <c r="GWY158" s="37"/>
      <c r="GWZ158" s="37"/>
      <c r="GXA158" s="37"/>
      <c r="GXB158" s="37"/>
      <c r="GXC158" s="37"/>
      <c r="GXD158" s="37"/>
      <c r="GXE158" s="37"/>
      <c r="GXF158" s="37"/>
      <c r="GXG158" s="37"/>
      <c r="GXH158" s="37"/>
      <c r="GXI158" s="37"/>
      <c r="GXJ158" s="37"/>
      <c r="GXK158" s="37"/>
      <c r="GXL158" s="37"/>
      <c r="GXM158" s="37"/>
      <c r="GXN158" s="37"/>
      <c r="GXO158" s="37"/>
      <c r="GXP158" s="37"/>
      <c r="GXQ158" s="37"/>
      <c r="GXR158" s="37"/>
      <c r="GXS158" s="37"/>
      <c r="GXT158" s="37"/>
      <c r="GXU158" s="37"/>
      <c r="GXV158" s="37"/>
      <c r="GXW158" s="37"/>
      <c r="GXX158" s="37"/>
      <c r="GXY158" s="37"/>
      <c r="GXZ158" s="37"/>
      <c r="GYA158" s="37"/>
      <c r="GYB158" s="37"/>
      <c r="GYC158" s="37"/>
      <c r="GYD158" s="37"/>
      <c r="GYE158" s="37"/>
      <c r="GYF158" s="37"/>
      <c r="GYG158" s="37"/>
      <c r="GYH158" s="37"/>
      <c r="GYI158" s="37"/>
      <c r="GYJ158" s="37"/>
      <c r="GYK158" s="37"/>
      <c r="GYL158" s="37"/>
      <c r="GYM158" s="37"/>
      <c r="GYN158" s="37"/>
      <c r="GYO158" s="37"/>
      <c r="GYP158" s="37"/>
      <c r="GYQ158" s="37"/>
      <c r="GYR158" s="37"/>
      <c r="GYS158" s="37"/>
      <c r="GYT158" s="37"/>
      <c r="GYU158" s="37"/>
      <c r="GYV158" s="37"/>
      <c r="GYW158" s="37"/>
      <c r="GYX158" s="37"/>
      <c r="GYY158" s="37"/>
      <c r="GYZ158" s="37"/>
      <c r="GZA158" s="37"/>
      <c r="GZB158" s="37"/>
      <c r="GZC158" s="37"/>
      <c r="GZD158" s="37"/>
      <c r="GZE158" s="37"/>
      <c r="GZF158" s="37"/>
      <c r="GZG158" s="37"/>
      <c r="GZH158" s="37"/>
      <c r="GZI158" s="37"/>
      <c r="GZJ158" s="37"/>
      <c r="GZK158" s="37"/>
      <c r="GZL158" s="37"/>
      <c r="GZM158" s="37"/>
      <c r="GZN158" s="37"/>
      <c r="GZO158" s="37"/>
      <c r="GZP158" s="37"/>
      <c r="GZQ158" s="37"/>
      <c r="GZR158" s="37"/>
      <c r="GZS158" s="37"/>
      <c r="GZT158" s="37"/>
      <c r="GZU158" s="37"/>
      <c r="GZV158" s="37"/>
      <c r="GZW158" s="37"/>
      <c r="GZX158" s="37"/>
      <c r="GZY158" s="37"/>
      <c r="GZZ158" s="37"/>
      <c r="HAA158" s="37"/>
      <c r="HAB158" s="37"/>
      <c r="HAC158" s="37"/>
      <c r="HAD158" s="37"/>
      <c r="HAE158" s="37"/>
      <c r="HAF158" s="37"/>
      <c r="HAG158" s="37"/>
      <c r="HAH158" s="37"/>
      <c r="HAI158" s="37"/>
      <c r="HAJ158" s="37"/>
      <c r="HAK158" s="37"/>
      <c r="HAL158" s="37"/>
      <c r="HAM158" s="37"/>
      <c r="HAN158" s="37"/>
      <c r="HAO158" s="37"/>
      <c r="HAP158" s="37"/>
      <c r="HAQ158" s="37"/>
      <c r="HAR158" s="37"/>
      <c r="HAS158" s="37"/>
      <c r="HAT158" s="37"/>
      <c r="HAU158" s="37"/>
      <c r="HAV158" s="37"/>
      <c r="HAW158" s="37"/>
      <c r="HAX158" s="37"/>
      <c r="HAY158" s="37"/>
      <c r="HAZ158" s="37"/>
      <c r="HBA158" s="37"/>
      <c r="HBB158" s="37"/>
      <c r="HBC158" s="37"/>
      <c r="HBD158" s="37"/>
      <c r="HBE158" s="37"/>
      <c r="HBF158" s="37"/>
      <c r="HBG158" s="37"/>
      <c r="HBH158" s="37"/>
      <c r="HBI158" s="37"/>
      <c r="HBJ158" s="37"/>
      <c r="HBK158" s="37"/>
      <c r="HBL158" s="37"/>
      <c r="HBM158" s="37"/>
      <c r="HBN158" s="37"/>
      <c r="HBO158" s="37"/>
      <c r="HBP158" s="37"/>
      <c r="HBQ158" s="37"/>
      <c r="HBR158" s="37"/>
      <c r="HBS158" s="37"/>
      <c r="HBT158" s="37"/>
      <c r="HBU158" s="37"/>
      <c r="HBV158" s="37"/>
      <c r="HBW158" s="37"/>
      <c r="HBX158" s="37"/>
      <c r="HBY158" s="37"/>
      <c r="HBZ158" s="37"/>
      <c r="HCA158" s="37"/>
      <c r="HCB158" s="37"/>
      <c r="HCC158" s="37"/>
      <c r="HCD158" s="37"/>
      <c r="HCE158" s="37"/>
      <c r="HCF158" s="37"/>
      <c r="HCG158" s="37"/>
      <c r="HCH158" s="37"/>
      <c r="HCI158" s="37"/>
      <c r="HCJ158" s="37"/>
      <c r="HCK158" s="37"/>
      <c r="HCL158" s="37"/>
      <c r="HCM158" s="37"/>
      <c r="HCN158" s="37"/>
      <c r="HCO158" s="37"/>
      <c r="HCP158" s="37"/>
      <c r="HCQ158" s="37"/>
      <c r="HCR158" s="37"/>
      <c r="HCS158" s="37"/>
      <c r="HCT158" s="37"/>
      <c r="HCU158" s="37"/>
      <c r="HCV158" s="37"/>
      <c r="HCW158" s="37"/>
      <c r="HCX158" s="37"/>
      <c r="HCY158" s="37"/>
      <c r="HCZ158" s="37"/>
      <c r="HDA158" s="37"/>
      <c r="HDB158" s="37"/>
      <c r="HDC158" s="37"/>
      <c r="HDD158" s="37"/>
      <c r="HDE158" s="37"/>
      <c r="HDF158" s="37"/>
      <c r="HDG158" s="37"/>
      <c r="HDH158" s="37"/>
      <c r="HDI158" s="37"/>
      <c r="HDJ158" s="37"/>
      <c r="HDK158" s="37"/>
      <c r="HDL158" s="37"/>
      <c r="HDM158" s="37"/>
      <c r="HDN158" s="37"/>
      <c r="HDO158" s="37"/>
      <c r="HDP158" s="37"/>
      <c r="HDQ158" s="37"/>
      <c r="HDR158" s="37"/>
      <c r="HDS158" s="37"/>
      <c r="HDT158" s="37"/>
      <c r="HDU158" s="37"/>
      <c r="HDV158" s="37"/>
      <c r="HDW158" s="37"/>
      <c r="HDX158" s="37"/>
      <c r="HDY158" s="37"/>
      <c r="HDZ158" s="37"/>
      <c r="HEA158" s="37"/>
      <c r="HEB158" s="37"/>
      <c r="HEC158" s="37"/>
      <c r="HED158" s="37"/>
      <c r="HEE158" s="37"/>
      <c r="HEF158" s="37"/>
      <c r="HEG158" s="37"/>
      <c r="HEH158" s="37"/>
      <c r="HEI158" s="37"/>
      <c r="HEJ158" s="37"/>
      <c r="HEK158" s="37"/>
      <c r="HEL158" s="37"/>
      <c r="HEM158" s="37"/>
      <c r="HEN158" s="37"/>
      <c r="HEO158" s="37"/>
      <c r="HEP158" s="37"/>
      <c r="HEQ158" s="37"/>
      <c r="HER158" s="37"/>
      <c r="HES158" s="37"/>
      <c r="HET158" s="37"/>
      <c r="HEU158" s="37"/>
      <c r="HEV158" s="37"/>
      <c r="HEW158" s="37"/>
      <c r="HEX158" s="37"/>
      <c r="HEY158" s="37"/>
      <c r="HEZ158" s="37"/>
      <c r="HFA158" s="37"/>
      <c r="HFB158" s="37"/>
      <c r="HFC158" s="37"/>
      <c r="HFD158" s="37"/>
      <c r="HFE158" s="37"/>
      <c r="HFF158" s="37"/>
      <c r="HFG158" s="37"/>
      <c r="HFH158" s="37"/>
      <c r="HFI158" s="37"/>
      <c r="HFJ158" s="37"/>
      <c r="HFK158" s="37"/>
      <c r="HFL158" s="37"/>
      <c r="HFM158" s="37"/>
      <c r="HFN158" s="37"/>
      <c r="HFO158" s="37"/>
      <c r="HFP158" s="37"/>
      <c r="HFQ158" s="37"/>
      <c r="HFR158" s="37"/>
      <c r="HFS158" s="37"/>
      <c r="HFT158" s="37"/>
      <c r="HFU158" s="37"/>
      <c r="HFV158" s="37"/>
      <c r="HFW158" s="37"/>
      <c r="HFX158" s="37"/>
      <c r="HFY158" s="37"/>
      <c r="HFZ158" s="37"/>
      <c r="HGA158" s="37"/>
      <c r="HGB158" s="37"/>
      <c r="HGC158" s="37"/>
      <c r="HGD158" s="37"/>
      <c r="HGE158" s="37"/>
      <c r="HGF158" s="37"/>
      <c r="HGG158" s="37"/>
      <c r="HGH158" s="37"/>
      <c r="HGI158" s="37"/>
      <c r="HGJ158" s="37"/>
      <c r="HGK158" s="37"/>
      <c r="HGL158" s="37"/>
      <c r="HGM158" s="37"/>
      <c r="HGN158" s="37"/>
      <c r="HGO158" s="37"/>
      <c r="HGP158" s="37"/>
      <c r="HGQ158" s="37"/>
      <c r="HGR158" s="37"/>
      <c r="HGS158" s="37"/>
      <c r="HGT158" s="37"/>
      <c r="HGU158" s="37"/>
      <c r="HGV158" s="37"/>
      <c r="HGW158" s="37"/>
      <c r="HGX158" s="37"/>
      <c r="HGY158" s="37"/>
      <c r="HGZ158" s="37"/>
      <c r="HHA158" s="37"/>
      <c r="HHB158" s="37"/>
      <c r="HHC158" s="37"/>
      <c r="HHD158" s="37"/>
      <c r="HHE158" s="37"/>
      <c r="HHF158" s="37"/>
      <c r="HHG158" s="37"/>
      <c r="HHH158" s="37"/>
      <c r="HHI158" s="37"/>
      <c r="HHJ158" s="37"/>
      <c r="HHK158" s="37"/>
      <c r="HHL158" s="37"/>
      <c r="HHM158" s="37"/>
      <c r="HHN158" s="37"/>
      <c r="HHO158" s="37"/>
      <c r="HHP158" s="37"/>
      <c r="HHQ158" s="37"/>
      <c r="HHR158" s="37"/>
      <c r="HHS158" s="37"/>
      <c r="HHT158" s="37"/>
      <c r="HHU158" s="37"/>
      <c r="HHV158" s="37"/>
      <c r="HHW158" s="37"/>
      <c r="HHX158" s="37"/>
      <c r="HHY158" s="37"/>
      <c r="HHZ158" s="37"/>
      <c r="HIA158" s="37"/>
      <c r="HIB158" s="37"/>
      <c r="HIC158" s="37"/>
      <c r="HID158" s="37"/>
      <c r="HIE158" s="37"/>
      <c r="HIF158" s="37"/>
      <c r="HIG158" s="37"/>
      <c r="HIH158" s="37"/>
      <c r="HII158" s="37"/>
      <c r="HIJ158" s="37"/>
      <c r="HIK158" s="37"/>
      <c r="HIL158" s="37"/>
      <c r="HIM158" s="37"/>
      <c r="HIN158" s="37"/>
      <c r="HIO158" s="37"/>
      <c r="HIP158" s="37"/>
      <c r="HIQ158" s="37"/>
      <c r="HIR158" s="37"/>
      <c r="HIS158" s="37"/>
      <c r="HIT158" s="37"/>
      <c r="HIU158" s="37"/>
      <c r="HIV158" s="37"/>
      <c r="HIW158" s="37"/>
      <c r="HIX158" s="37"/>
      <c r="HIY158" s="37"/>
      <c r="HIZ158" s="37"/>
      <c r="HJA158" s="37"/>
      <c r="HJB158" s="37"/>
      <c r="HJC158" s="37"/>
      <c r="HJD158" s="37"/>
      <c r="HJE158" s="37"/>
      <c r="HJF158" s="37"/>
      <c r="HJG158" s="37"/>
      <c r="HJH158" s="37"/>
      <c r="HJI158" s="37"/>
      <c r="HJJ158" s="37"/>
      <c r="HJK158" s="37"/>
      <c r="HJL158" s="37"/>
      <c r="HJM158" s="37"/>
      <c r="HJN158" s="37"/>
      <c r="HJO158" s="37"/>
      <c r="HJP158" s="37"/>
      <c r="HJQ158" s="37"/>
      <c r="HJR158" s="37"/>
      <c r="HJS158" s="37"/>
      <c r="HJT158" s="37"/>
      <c r="HJU158" s="37"/>
      <c r="HJV158" s="37"/>
      <c r="HJW158" s="37"/>
      <c r="HJX158" s="37"/>
      <c r="HJY158" s="37"/>
      <c r="HJZ158" s="37"/>
      <c r="HKA158" s="37"/>
      <c r="HKB158" s="37"/>
      <c r="HKC158" s="37"/>
      <c r="HKD158" s="37"/>
      <c r="HKE158" s="37"/>
      <c r="HKF158" s="37"/>
      <c r="HKG158" s="37"/>
      <c r="HKH158" s="37"/>
      <c r="HKI158" s="37"/>
      <c r="HKJ158" s="37"/>
      <c r="HKK158" s="37"/>
      <c r="HKL158" s="37"/>
      <c r="HKM158" s="37"/>
      <c r="HKN158" s="37"/>
      <c r="HKO158" s="37"/>
      <c r="HKP158" s="37"/>
      <c r="HKQ158" s="37"/>
      <c r="HKR158" s="37"/>
      <c r="HKS158" s="37"/>
      <c r="HKT158" s="37"/>
      <c r="HKU158" s="37"/>
      <c r="HKV158" s="37"/>
      <c r="HKW158" s="37"/>
      <c r="HKX158" s="37"/>
      <c r="HKY158" s="37"/>
      <c r="HKZ158" s="37"/>
      <c r="HLA158" s="37"/>
      <c r="HLB158" s="37"/>
      <c r="HLC158" s="37"/>
      <c r="HLD158" s="37"/>
      <c r="HLE158" s="37"/>
      <c r="HLF158" s="37"/>
      <c r="HLG158" s="37"/>
      <c r="HLH158" s="37"/>
      <c r="HLI158" s="37"/>
      <c r="HLJ158" s="37"/>
      <c r="HLK158" s="37"/>
      <c r="HLL158" s="37"/>
      <c r="HLM158" s="37"/>
      <c r="HLN158" s="37"/>
      <c r="HLO158" s="37"/>
      <c r="HLP158" s="37"/>
      <c r="HLQ158" s="37"/>
      <c r="HLR158" s="37"/>
      <c r="HLS158" s="37"/>
      <c r="HLT158" s="37"/>
      <c r="HLU158" s="37"/>
      <c r="HLV158" s="37"/>
      <c r="HLW158" s="37"/>
      <c r="HLX158" s="37"/>
      <c r="HLY158" s="37"/>
      <c r="HLZ158" s="37"/>
      <c r="HMA158" s="37"/>
      <c r="HMB158" s="37"/>
      <c r="HMC158" s="37"/>
      <c r="HMD158" s="37"/>
      <c r="HME158" s="37"/>
      <c r="HMF158" s="37"/>
      <c r="HMG158" s="37"/>
      <c r="HMH158" s="37"/>
      <c r="HMI158" s="37"/>
      <c r="HMJ158" s="37"/>
      <c r="HMK158" s="37"/>
      <c r="HML158" s="37"/>
      <c r="HMM158" s="37"/>
      <c r="HMN158" s="37"/>
      <c r="HMO158" s="37"/>
      <c r="HMP158" s="37"/>
      <c r="HMQ158" s="37"/>
      <c r="HMR158" s="37"/>
      <c r="HMS158" s="37"/>
      <c r="HMT158" s="37"/>
      <c r="HMU158" s="37"/>
      <c r="HMV158" s="37"/>
      <c r="HMW158" s="37"/>
      <c r="HMX158" s="37"/>
      <c r="HMY158" s="37"/>
      <c r="HMZ158" s="37"/>
      <c r="HNA158" s="37"/>
      <c r="HNB158" s="37"/>
      <c r="HNC158" s="37"/>
      <c r="HND158" s="37"/>
      <c r="HNE158" s="37"/>
      <c r="HNF158" s="37"/>
      <c r="HNG158" s="37"/>
      <c r="HNH158" s="37"/>
      <c r="HNI158" s="37"/>
      <c r="HNJ158" s="37"/>
      <c r="HNK158" s="37"/>
      <c r="HNL158" s="37"/>
      <c r="HNM158" s="37"/>
      <c r="HNN158" s="37"/>
      <c r="HNO158" s="37"/>
      <c r="HNP158" s="37"/>
      <c r="HNQ158" s="37"/>
      <c r="HNR158" s="37"/>
      <c r="HNS158" s="37"/>
      <c r="HNT158" s="37"/>
      <c r="HNU158" s="37"/>
      <c r="HNV158" s="37"/>
      <c r="HNW158" s="37"/>
      <c r="HNX158" s="37"/>
      <c r="HNY158" s="37"/>
      <c r="HNZ158" s="37"/>
      <c r="HOA158" s="37"/>
      <c r="HOB158" s="37"/>
      <c r="HOC158" s="37"/>
      <c r="HOD158" s="37"/>
      <c r="HOE158" s="37"/>
      <c r="HOF158" s="37"/>
      <c r="HOG158" s="37"/>
      <c r="HOH158" s="37"/>
      <c r="HOI158" s="37"/>
      <c r="HOJ158" s="37"/>
      <c r="HOK158" s="37"/>
      <c r="HOL158" s="37"/>
      <c r="HOM158" s="37"/>
      <c r="HON158" s="37"/>
      <c r="HOO158" s="37"/>
      <c r="HOP158" s="37"/>
      <c r="HOQ158" s="37"/>
      <c r="HOR158" s="37"/>
      <c r="HOS158" s="37"/>
      <c r="HOT158" s="37"/>
      <c r="HOU158" s="37"/>
      <c r="HOV158" s="37"/>
      <c r="HOW158" s="37"/>
      <c r="HOX158" s="37"/>
      <c r="HOY158" s="37"/>
      <c r="HOZ158" s="37"/>
      <c r="HPA158" s="37"/>
      <c r="HPB158" s="37"/>
      <c r="HPC158" s="37"/>
      <c r="HPD158" s="37"/>
      <c r="HPE158" s="37"/>
      <c r="HPF158" s="37"/>
      <c r="HPG158" s="37"/>
      <c r="HPH158" s="37"/>
      <c r="HPI158" s="37"/>
      <c r="HPJ158" s="37"/>
      <c r="HPK158" s="37"/>
      <c r="HPL158" s="37"/>
      <c r="HPM158" s="37"/>
      <c r="HPN158" s="37"/>
      <c r="HPO158" s="37"/>
      <c r="HPP158" s="37"/>
      <c r="HPQ158" s="37"/>
      <c r="HPR158" s="37"/>
      <c r="HPS158" s="37"/>
      <c r="HPT158" s="37"/>
      <c r="HPU158" s="37"/>
      <c r="HPV158" s="37"/>
      <c r="HPW158" s="37"/>
      <c r="HPX158" s="37"/>
      <c r="HPY158" s="37"/>
      <c r="HPZ158" s="37"/>
      <c r="HQA158" s="37"/>
      <c r="HQB158" s="37"/>
      <c r="HQC158" s="37"/>
      <c r="HQD158" s="37"/>
      <c r="HQE158" s="37"/>
      <c r="HQF158" s="37"/>
      <c r="HQG158" s="37"/>
      <c r="HQH158" s="37"/>
      <c r="HQI158" s="37"/>
      <c r="HQJ158" s="37"/>
      <c r="HQK158" s="37"/>
      <c r="HQL158" s="37"/>
      <c r="HQM158" s="37"/>
      <c r="HQN158" s="37"/>
      <c r="HQO158" s="37"/>
      <c r="HQP158" s="37"/>
      <c r="HQQ158" s="37"/>
      <c r="HQR158" s="37"/>
      <c r="HQS158" s="37"/>
      <c r="HQT158" s="37"/>
      <c r="HQU158" s="37"/>
      <c r="HQV158" s="37"/>
      <c r="HQW158" s="37"/>
      <c r="HQX158" s="37"/>
      <c r="HQY158" s="37"/>
      <c r="HQZ158" s="37"/>
      <c r="HRA158" s="37"/>
      <c r="HRB158" s="37"/>
      <c r="HRC158" s="37"/>
      <c r="HRD158" s="37"/>
      <c r="HRE158" s="37"/>
      <c r="HRF158" s="37"/>
      <c r="HRG158" s="37"/>
      <c r="HRH158" s="37"/>
      <c r="HRI158" s="37"/>
      <c r="HRJ158" s="37"/>
      <c r="HRK158" s="37"/>
      <c r="HRL158" s="37"/>
      <c r="HRM158" s="37"/>
      <c r="HRN158" s="37"/>
      <c r="HRO158" s="37"/>
      <c r="HRP158" s="37"/>
      <c r="HRQ158" s="37"/>
      <c r="HRR158" s="37"/>
      <c r="HRS158" s="37"/>
      <c r="HRT158" s="37"/>
      <c r="HRU158" s="37"/>
      <c r="HRV158" s="37"/>
      <c r="HRW158" s="37"/>
      <c r="HRX158" s="37"/>
      <c r="HRY158" s="37"/>
      <c r="HRZ158" s="37"/>
      <c r="HSA158" s="37"/>
      <c r="HSB158" s="37"/>
      <c r="HSC158" s="37"/>
      <c r="HSD158" s="37"/>
      <c r="HSE158" s="37"/>
      <c r="HSF158" s="37"/>
      <c r="HSG158" s="37"/>
      <c r="HSH158" s="37"/>
      <c r="HSI158" s="37"/>
      <c r="HSJ158" s="37"/>
      <c r="HSK158" s="37"/>
      <c r="HSL158" s="37"/>
      <c r="HSM158" s="37"/>
      <c r="HSN158" s="37"/>
      <c r="HSO158" s="37"/>
      <c r="HSP158" s="37"/>
      <c r="HSQ158" s="37"/>
      <c r="HSR158" s="37"/>
      <c r="HSS158" s="37"/>
      <c r="HST158" s="37"/>
      <c r="HSU158" s="37"/>
      <c r="HSV158" s="37"/>
      <c r="HSW158" s="37"/>
      <c r="HSX158" s="37"/>
      <c r="HSY158" s="37"/>
      <c r="HSZ158" s="37"/>
      <c r="HTA158" s="37"/>
      <c r="HTB158" s="37"/>
      <c r="HTC158" s="37"/>
      <c r="HTD158" s="37"/>
      <c r="HTE158" s="37"/>
      <c r="HTF158" s="37"/>
      <c r="HTG158" s="37"/>
      <c r="HTH158" s="37"/>
      <c r="HTI158" s="37"/>
      <c r="HTJ158" s="37"/>
      <c r="HTK158" s="37"/>
      <c r="HTL158" s="37"/>
      <c r="HTM158" s="37"/>
      <c r="HTN158" s="37"/>
      <c r="HTO158" s="37"/>
      <c r="HTP158" s="37"/>
      <c r="HTQ158" s="37"/>
      <c r="HTR158" s="37"/>
      <c r="HTS158" s="37"/>
      <c r="HTT158" s="37"/>
      <c r="HTU158" s="37"/>
      <c r="HTV158" s="37"/>
      <c r="HTW158" s="37"/>
      <c r="HTX158" s="37"/>
      <c r="HTY158" s="37"/>
      <c r="HTZ158" s="37"/>
      <c r="HUA158" s="37"/>
      <c r="HUB158" s="37"/>
      <c r="HUC158" s="37"/>
      <c r="HUD158" s="37"/>
      <c r="HUE158" s="37"/>
      <c r="HUF158" s="37"/>
      <c r="HUG158" s="37"/>
      <c r="HUH158" s="37"/>
      <c r="HUI158" s="37"/>
      <c r="HUJ158" s="37"/>
      <c r="HUK158" s="37"/>
      <c r="HUL158" s="37"/>
      <c r="HUM158" s="37"/>
      <c r="HUN158" s="37"/>
      <c r="HUO158" s="37"/>
      <c r="HUP158" s="37"/>
      <c r="HUQ158" s="37"/>
      <c r="HUR158" s="37"/>
      <c r="HUS158" s="37"/>
      <c r="HUT158" s="37"/>
      <c r="HUU158" s="37"/>
      <c r="HUV158" s="37"/>
      <c r="HUW158" s="37"/>
      <c r="HUX158" s="37"/>
      <c r="HUY158" s="37"/>
      <c r="HUZ158" s="37"/>
      <c r="HVA158" s="37"/>
      <c r="HVB158" s="37"/>
      <c r="HVC158" s="37"/>
      <c r="HVD158" s="37"/>
      <c r="HVE158" s="37"/>
      <c r="HVF158" s="37"/>
      <c r="HVG158" s="37"/>
      <c r="HVH158" s="37"/>
      <c r="HVI158" s="37"/>
      <c r="HVJ158" s="37"/>
      <c r="HVK158" s="37"/>
      <c r="HVL158" s="37"/>
      <c r="HVM158" s="37"/>
      <c r="HVN158" s="37"/>
      <c r="HVO158" s="37"/>
      <c r="HVP158" s="37"/>
      <c r="HVQ158" s="37"/>
      <c r="HVR158" s="37"/>
      <c r="HVS158" s="37"/>
      <c r="HVT158" s="37"/>
      <c r="HVU158" s="37"/>
      <c r="HVV158" s="37"/>
      <c r="HVW158" s="37"/>
      <c r="HVX158" s="37"/>
      <c r="HVY158" s="37"/>
      <c r="HVZ158" s="37"/>
      <c r="HWA158" s="37"/>
      <c r="HWB158" s="37"/>
      <c r="HWC158" s="37"/>
      <c r="HWD158" s="37"/>
      <c r="HWE158" s="37"/>
      <c r="HWF158" s="37"/>
      <c r="HWG158" s="37"/>
      <c r="HWH158" s="37"/>
      <c r="HWI158" s="37"/>
      <c r="HWJ158" s="37"/>
      <c r="HWK158" s="37"/>
      <c r="HWL158" s="37"/>
      <c r="HWM158" s="37"/>
      <c r="HWN158" s="37"/>
      <c r="HWO158" s="37"/>
      <c r="HWP158" s="37"/>
      <c r="HWQ158" s="37"/>
      <c r="HWR158" s="37"/>
      <c r="HWS158" s="37"/>
      <c r="HWT158" s="37"/>
      <c r="HWU158" s="37"/>
      <c r="HWV158" s="37"/>
      <c r="HWW158" s="37"/>
      <c r="HWX158" s="37"/>
      <c r="HWY158" s="37"/>
      <c r="HWZ158" s="37"/>
      <c r="HXA158" s="37"/>
      <c r="HXB158" s="37"/>
      <c r="HXC158" s="37"/>
      <c r="HXD158" s="37"/>
      <c r="HXE158" s="37"/>
      <c r="HXF158" s="37"/>
      <c r="HXG158" s="37"/>
      <c r="HXH158" s="37"/>
      <c r="HXI158" s="37"/>
      <c r="HXJ158" s="37"/>
      <c r="HXK158" s="37"/>
      <c r="HXL158" s="37"/>
      <c r="HXM158" s="37"/>
      <c r="HXN158" s="37"/>
      <c r="HXO158" s="37"/>
      <c r="HXP158" s="37"/>
      <c r="HXQ158" s="37"/>
      <c r="HXR158" s="37"/>
      <c r="HXS158" s="37"/>
      <c r="HXT158" s="37"/>
      <c r="HXU158" s="37"/>
      <c r="HXV158" s="37"/>
      <c r="HXW158" s="37"/>
      <c r="HXX158" s="37"/>
      <c r="HXY158" s="37"/>
      <c r="HXZ158" s="37"/>
      <c r="HYA158" s="37"/>
      <c r="HYB158" s="37"/>
      <c r="HYC158" s="37"/>
      <c r="HYD158" s="37"/>
      <c r="HYE158" s="37"/>
      <c r="HYF158" s="37"/>
      <c r="HYG158" s="37"/>
      <c r="HYH158" s="37"/>
      <c r="HYI158" s="37"/>
      <c r="HYJ158" s="37"/>
      <c r="HYK158" s="37"/>
      <c r="HYL158" s="37"/>
      <c r="HYM158" s="37"/>
      <c r="HYN158" s="37"/>
      <c r="HYO158" s="37"/>
      <c r="HYP158" s="37"/>
      <c r="HYQ158" s="37"/>
      <c r="HYR158" s="37"/>
      <c r="HYS158" s="37"/>
      <c r="HYT158" s="37"/>
      <c r="HYU158" s="37"/>
      <c r="HYV158" s="37"/>
      <c r="HYW158" s="37"/>
      <c r="HYX158" s="37"/>
      <c r="HYY158" s="37"/>
      <c r="HYZ158" s="37"/>
      <c r="HZA158" s="37"/>
      <c r="HZB158" s="37"/>
      <c r="HZC158" s="37"/>
      <c r="HZD158" s="37"/>
      <c r="HZE158" s="37"/>
      <c r="HZF158" s="37"/>
      <c r="HZG158" s="37"/>
      <c r="HZH158" s="37"/>
      <c r="HZI158" s="37"/>
      <c r="HZJ158" s="37"/>
      <c r="HZK158" s="37"/>
      <c r="HZL158" s="37"/>
      <c r="HZM158" s="37"/>
      <c r="HZN158" s="37"/>
      <c r="HZO158" s="37"/>
      <c r="HZP158" s="37"/>
      <c r="HZQ158" s="37"/>
      <c r="HZR158" s="37"/>
      <c r="HZS158" s="37"/>
      <c r="HZT158" s="37"/>
      <c r="HZU158" s="37"/>
      <c r="HZV158" s="37"/>
      <c r="HZW158" s="37"/>
      <c r="HZX158" s="37"/>
      <c r="HZY158" s="37"/>
      <c r="HZZ158" s="37"/>
      <c r="IAA158" s="37"/>
      <c r="IAB158" s="37"/>
      <c r="IAC158" s="37"/>
      <c r="IAD158" s="37"/>
      <c r="IAE158" s="37"/>
      <c r="IAF158" s="37"/>
      <c r="IAG158" s="37"/>
      <c r="IAH158" s="37"/>
      <c r="IAI158" s="37"/>
      <c r="IAJ158" s="37"/>
      <c r="IAK158" s="37"/>
      <c r="IAL158" s="37"/>
      <c r="IAM158" s="37"/>
      <c r="IAN158" s="37"/>
      <c r="IAO158" s="37"/>
      <c r="IAP158" s="37"/>
      <c r="IAQ158" s="37"/>
      <c r="IAR158" s="37"/>
      <c r="IAS158" s="37"/>
      <c r="IAT158" s="37"/>
      <c r="IAU158" s="37"/>
      <c r="IAV158" s="37"/>
      <c r="IAW158" s="37"/>
      <c r="IAX158" s="37"/>
      <c r="IAY158" s="37"/>
      <c r="IAZ158" s="37"/>
      <c r="IBA158" s="37"/>
      <c r="IBB158" s="37"/>
      <c r="IBC158" s="37"/>
      <c r="IBD158" s="37"/>
      <c r="IBE158" s="37"/>
      <c r="IBF158" s="37"/>
      <c r="IBG158" s="37"/>
      <c r="IBH158" s="37"/>
      <c r="IBI158" s="37"/>
      <c r="IBJ158" s="37"/>
      <c r="IBK158" s="37"/>
      <c r="IBL158" s="37"/>
      <c r="IBM158" s="37"/>
      <c r="IBN158" s="37"/>
      <c r="IBO158" s="37"/>
      <c r="IBP158" s="37"/>
      <c r="IBQ158" s="37"/>
      <c r="IBR158" s="37"/>
      <c r="IBS158" s="37"/>
      <c r="IBT158" s="37"/>
      <c r="IBU158" s="37"/>
      <c r="IBV158" s="37"/>
      <c r="IBW158" s="37"/>
      <c r="IBX158" s="37"/>
      <c r="IBY158" s="37"/>
      <c r="IBZ158" s="37"/>
      <c r="ICA158" s="37"/>
      <c r="ICB158" s="37"/>
      <c r="ICC158" s="37"/>
      <c r="ICD158" s="37"/>
      <c r="ICE158" s="37"/>
      <c r="ICF158" s="37"/>
      <c r="ICG158" s="37"/>
      <c r="ICH158" s="37"/>
      <c r="ICI158" s="37"/>
      <c r="ICJ158" s="37"/>
      <c r="ICK158" s="37"/>
      <c r="ICL158" s="37"/>
      <c r="ICM158" s="37"/>
      <c r="ICN158" s="37"/>
      <c r="ICO158" s="37"/>
      <c r="ICP158" s="37"/>
      <c r="ICQ158" s="37"/>
      <c r="ICR158" s="37"/>
      <c r="ICS158" s="37"/>
      <c r="ICT158" s="37"/>
      <c r="ICU158" s="37"/>
      <c r="ICV158" s="37"/>
      <c r="ICW158" s="37"/>
      <c r="ICX158" s="37"/>
      <c r="ICY158" s="37"/>
      <c r="ICZ158" s="37"/>
      <c r="IDA158" s="37"/>
      <c r="IDB158" s="37"/>
      <c r="IDC158" s="37"/>
      <c r="IDD158" s="37"/>
      <c r="IDE158" s="37"/>
      <c r="IDF158" s="37"/>
      <c r="IDG158" s="37"/>
      <c r="IDH158" s="37"/>
      <c r="IDI158" s="37"/>
      <c r="IDJ158" s="37"/>
      <c r="IDK158" s="37"/>
      <c r="IDL158" s="37"/>
      <c r="IDM158" s="37"/>
      <c r="IDN158" s="37"/>
      <c r="IDO158" s="37"/>
      <c r="IDP158" s="37"/>
      <c r="IDQ158" s="37"/>
      <c r="IDR158" s="37"/>
      <c r="IDS158" s="37"/>
      <c r="IDT158" s="37"/>
      <c r="IDU158" s="37"/>
      <c r="IDV158" s="37"/>
      <c r="IDW158" s="37"/>
      <c r="IDX158" s="37"/>
      <c r="IDY158" s="37"/>
      <c r="IDZ158" s="37"/>
      <c r="IEA158" s="37"/>
      <c r="IEB158" s="37"/>
      <c r="IEC158" s="37"/>
      <c r="IED158" s="37"/>
      <c r="IEE158" s="37"/>
      <c r="IEF158" s="37"/>
      <c r="IEG158" s="37"/>
      <c r="IEH158" s="37"/>
      <c r="IEI158" s="37"/>
      <c r="IEJ158" s="37"/>
      <c r="IEK158" s="37"/>
      <c r="IEL158" s="37"/>
      <c r="IEM158" s="37"/>
      <c r="IEN158" s="37"/>
      <c r="IEO158" s="37"/>
      <c r="IEP158" s="37"/>
      <c r="IEQ158" s="37"/>
      <c r="IER158" s="37"/>
      <c r="IES158" s="37"/>
      <c r="IET158" s="37"/>
      <c r="IEU158" s="37"/>
      <c r="IEV158" s="37"/>
      <c r="IEW158" s="37"/>
      <c r="IEX158" s="37"/>
      <c r="IEY158" s="37"/>
      <c r="IEZ158" s="37"/>
      <c r="IFA158" s="37"/>
      <c r="IFB158" s="37"/>
      <c r="IFC158" s="37"/>
      <c r="IFD158" s="37"/>
      <c r="IFE158" s="37"/>
      <c r="IFF158" s="37"/>
      <c r="IFG158" s="37"/>
      <c r="IFH158" s="37"/>
      <c r="IFI158" s="37"/>
      <c r="IFJ158" s="37"/>
      <c r="IFK158" s="37"/>
      <c r="IFL158" s="37"/>
      <c r="IFM158" s="37"/>
      <c r="IFN158" s="37"/>
      <c r="IFO158" s="37"/>
      <c r="IFP158" s="37"/>
      <c r="IFQ158" s="37"/>
      <c r="IFR158" s="37"/>
      <c r="IFS158" s="37"/>
      <c r="IFT158" s="37"/>
      <c r="IFU158" s="37"/>
      <c r="IFV158" s="37"/>
      <c r="IFW158" s="37"/>
      <c r="IFX158" s="37"/>
      <c r="IFY158" s="37"/>
      <c r="IFZ158" s="37"/>
      <c r="IGA158" s="37"/>
      <c r="IGB158" s="37"/>
      <c r="IGC158" s="37"/>
      <c r="IGD158" s="37"/>
      <c r="IGE158" s="37"/>
      <c r="IGF158" s="37"/>
      <c r="IGG158" s="37"/>
      <c r="IGH158" s="37"/>
      <c r="IGI158" s="37"/>
      <c r="IGJ158" s="37"/>
      <c r="IGK158" s="37"/>
      <c r="IGL158" s="37"/>
      <c r="IGM158" s="37"/>
      <c r="IGN158" s="37"/>
      <c r="IGO158" s="37"/>
      <c r="IGP158" s="37"/>
      <c r="IGQ158" s="37"/>
      <c r="IGR158" s="37"/>
      <c r="IGS158" s="37"/>
      <c r="IGT158" s="37"/>
      <c r="IGU158" s="37"/>
      <c r="IGV158" s="37"/>
      <c r="IGW158" s="37"/>
      <c r="IGX158" s="37"/>
      <c r="IGY158" s="37"/>
      <c r="IGZ158" s="37"/>
      <c r="IHA158" s="37"/>
      <c r="IHB158" s="37"/>
      <c r="IHC158" s="37"/>
      <c r="IHD158" s="37"/>
      <c r="IHE158" s="37"/>
      <c r="IHF158" s="37"/>
      <c r="IHG158" s="37"/>
      <c r="IHH158" s="37"/>
      <c r="IHI158" s="37"/>
      <c r="IHJ158" s="37"/>
      <c r="IHK158" s="37"/>
      <c r="IHL158" s="37"/>
      <c r="IHM158" s="37"/>
      <c r="IHN158" s="37"/>
      <c r="IHO158" s="37"/>
      <c r="IHP158" s="37"/>
      <c r="IHQ158" s="37"/>
      <c r="IHR158" s="37"/>
      <c r="IHS158" s="37"/>
      <c r="IHT158" s="37"/>
      <c r="IHU158" s="37"/>
      <c r="IHV158" s="37"/>
      <c r="IHW158" s="37"/>
      <c r="IHX158" s="37"/>
      <c r="IHY158" s="37"/>
      <c r="IHZ158" s="37"/>
      <c r="IIA158" s="37"/>
      <c r="IIB158" s="37"/>
      <c r="IIC158" s="37"/>
      <c r="IID158" s="37"/>
      <c r="IIE158" s="37"/>
      <c r="IIF158" s="37"/>
      <c r="IIG158" s="37"/>
      <c r="IIH158" s="37"/>
      <c r="III158" s="37"/>
      <c r="IIJ158" s="37"/>
      <c r="IIK158" s="37"/>
      <c r="IIL158" s="37"/>
      <c r="IIM158" s="37"/>
      <c r="IIN158" s="37"/>
      <c r="IIO158" s="37"/>
      <c r="IIP158" s="37"/>
      <c r="IIQ158" s="37"/>
      <c r="IIR158" s="37"/>
      <c r="IIS158" s="37"/>
      <c r="IIT158" s="37"/>
      <c r="IIU158" s="37"/>
      <c r="IIV158" s="37"/>
      <c r="IIW158" s="37"/>
      <c r="IIX158" s="37"/>
      <c r="IIY158" s="37"/>
      <c r="IIZ158" s="37"/>
      <c r="IJA158" s="37"/>
      <c r="IJB158" s="37"/>
      <c r="IJC158" s="37"/>
      <c r="IJD158" s="37"/>
      <c r="IJE158" s="37"/>
      <c r="IJF158" s="37"/>
      <c r="IJG158" s="37"/>
      <c r="IJH158" s="37"/>
      <c r="IJI158" s="37"/>
      <c r="IJJ158" s="37"/>
      <c r="IJK158" s="37"/>
      <c r="IJL158" s="37"/>
      <c r="IJM158" s="37"/>
      <c r="IJN158" s="37"/>
      <c r="IJO158" s="37"/>
      <c r="IJP158" s="37"/>
      <c r="IJQ158" s="37"/>
      <c r="IJR158" s="37"/>
      <c r="IJS158" s="37"/>
      <c r="IJT158" s="37"/>
      <c r="IJU158" s="37"/>
      <c r="IJV158" s="37"/>
      <c r="IJW158" s="37"/>
      <c r="IJX158" s="37"/>
      <c r="IJY158" s="37"/>
      <c r="IJZ158" s="37"/>
      <c r="IKA158" s="37"/>
      <c r="IKB158" s="37"/>
      <c r="IKC158" s="37"/>
      <c r="IKD158" s="37"/>
      <c r="IKE158" s="37"/>
      <c r="IKF158" s="37"/>
      <c r="IKG158" s="37"/>
      <c r="IKH158" s="37"/>
      <c r="IKI158" s="37"/>
      <c r="IKJ158" s="37"/>
      <c r="IKK158" s="37"/>
      <c r="IKL158" s="37"/>
      <c r="IKM158" s="37"/>
      <c r="IKN158" s="37"/>
      <c r="IKO158" s="37"/>
      <c r="IKP158" s="37"/>
      <c r="IKQ158" s="37"/>
      <c r="IKR158" s="37"/>
      <c r="IKS158" s="37"/>
      <c r="IKT158" s="37"/>
      <c r="IKU158" s="37"/>
      <c r="IKV158" s="37"/>
      <c r="IKW158" s="37"/>
      <c r="IKX158" s="37"/>
      <c r="IKY158" s="37"/>
      <c r="IKZ158" s="37"/>
      <c r="ILA158" s="37"/>
      <c r="ILB158" s="37"/>
      <c r="ILC158" s="37"/>
      <c r="ILD158" s="37"/>
      <c r="ILE158" s="37"/>
      <c r="ILF158" s="37"/>
      <c r="ILG158" s="37"/>
      <c r="ILH158" s="37"/>
      <c r="ILI158" s="37"/>
      <c r="ILJ158" s="37"/>
      <c r="ILK158" s="37"/>
      <c r="ILL158" s="37"/>
      <c r="ILM158" s="37"/>
      <c r="ILN158" s="37"/>
      <c r="ILO158" s="37"/>
      <c r="ILP158" s="37"/>
      <c r="ILQ158" s="37"/>
      <c r="ILR158" s="37"/>
      <c r="ILS158" s="37"/>
      <c r="ILT158" s="37"/>
      <c r="ILU158" s="37"/>
      <c r="ILV158" s="37"/>
      <c r="ILW158" s="37"/>
      <c r="ILX158" s="37"/>
      <c r="ILY158" s="37"/>
      <c r="ILZ158" s="37"/>
      <c r="IMA158" s="37"/>
      <c r="IMB158" s="37"/>
      <c r="IMC158" s="37"/>
      <c r="IMD158" s="37"/>
      <c r="IME158" s="37"/>
      <c r="IMF158" s="37"/>
      <c r="IMG158" s="37"/>
      <c r="IMH158" s="37"/>
      <c r="IMI158" s="37"/>
      <c r="IMJ158" s="37"/>
      <c r="IMK158" s="37"/>
      <c r="IML158" s="37"/>
      <c r="IMM158" s="37"/>
      <c r="IMN158" s="37"/>
      <c r="IMO158" s="37"/>
      <c r="IMP158" s="37"/>
      <c r="IMQ158" s="37"/>
      <c r="IMR158" s="37"/>
      <c r="IMS158" s="37"/>
      <c r="IMT158" s="37"/>
      <c r="IMU158" s="37"/>
      <c r="IMV158" s="37"/>
      <c r="IMW158" s="37"/>
      <c r="IMX158" s="37"/>
      <c r="IMY158" s="37"/>
      <c r="IMZ158" s="37"/>
      <c r="INA158" s="37"/>
      <c r="INB158" s="37"/>
      <c r="INC158" s="37"/>
      <c r="IND158" s="37"/>
      <c r="INE158" s="37"/>
      <c r="INF158" s="37"/>
      <c r="ING158" s="37"/>
      <c r="INH158" s="37"/>
      <c r="INI158" s="37"/>
      <c r="INJ158" s="37"/>
      <c r="INK158" s="37"/>
      <c r="INL158" s="37"/>
      <c r="INM158" s="37"/>
      <c r="INN158" s="37"/>
      <c r="INO158" s="37"/>
      <c r="INP158" s="37"/>
      <c r="INQ158" s="37"/>
      <c r="INR158" s="37"/>
      <c r="INS158" s="37"/>
      <c r="INT158" s="37"/>
      <c r="INU158" s="37"/>
      <c r="INV158" s="37"/>
      <c r="INW158" s="37"/>
      <c r="INX158" s="37"/>
      <c r="INY158" s="37"/>
      <c r="INZ158" s="37"/>
      <c r="IOA158" s="37"/>
      <c r="IOB158" s="37"/>
      <c r="IOC158" s="37"/>
      <c r="IOD158" s="37"/>
      <c r="IOE158" s="37"/>
      <c r="IOF158" s="37"/>
      <c r="IOG158" s="37"/>
      <c r="IOH158" s="37"/>
      <c r="IOI158" s="37"/>
      <c r="IOJ158" s="37"/>
      <c r="IOK158" s="37"/>
      <c r="IOL158" s="37"/>
      <c r="IOM158" s="37"/>
      <c r="ION158" s="37"/>
      <c r="IOO158" s="37"/>
      <c r="IOP158" s="37"/>
      <c r="IOQ158" s="37"/>
      <c r="IOR158" s="37"/>
      <c r="IOS158" s="37"/>
      <c r="IOT158" s="37"/>
      <c r="IOU158" s="37"/>
      <c r="IOV158" s="37"/>
      <c r="IOW158" s="37"/>
      <c r="IOX158" s="37"/>
      <c r="IOY158" s="37"/>
      <c r="IOZ158" s="37"/>
      <c r="IPA158" s="37"/>
      <c r="IPB158" s="37"/>
      <c r="IPC158" s="37"/>
      <c r="IPD158" s="37"/>
      <c r="IPE158" s="37"/>
      <c r="IPF158" s="37"/>
      <c r="IPG158" s="37"/>
      <c r="IPH158" s="37"/>
      <c r="IPI158" s="37"/>
      <c r="IPJ158" s="37"/>
      <c r="IPK158" s="37"/>
      <c r="IPL158" s="37"/>
      <c r="IPM158" s="37"/>
      <c r="IPN158" s="37"/>
      <c r="IPO158" s="37"/>
      <c r="IPP158" s="37"/>
      <c r="IPQ158" s="37"/>
      <c r="IPR158" s="37"/>
      <c r="IPS158" s="37"/>
      <c r="IPT158" s="37"/>
      <c r="IPU158" s="37"/>
      <c r="IPV158" s="37"/>
      <c r="IPW158" s="37"/>
      <c r="IPX158" s="37"/>
      <c r="IPY158" s="37"/>
      <c r="IPZ158" s="37"/>
      <c r="IQA158" s="37"/>
      <c r="IQB158" s="37"/>
      <c r="IQC158" s="37"/>
      <c r="IQD158" s="37"/>
      <c r="IQE158" s="37"/>
      <c r="IQF158" s="37"/>
      <c r="IQG158" s="37"/>
      <c r="IQH158" s="37"/>
      <c r="IQI158" s="37"/>
      <c r="IQJ158" s="37"/>
      <c r="IQK158" s="37"/>
      <c r="IQL158" s="37"/>
      <c r="IQM158" s="37"/>
      <c r="IQN158" s="37"/>
      <c r="IQO158" s="37"/>
      <c r="IQP158" s="37"/>
      <c r="IQQ158" s="37"/>
      <c r="IQR158" s="37"/>
      <c r="IQS158" s="37"/>
      <c r="IQT158" s="37"/>
      <c r="IQU158" s="37"/>
      <c r="IQV158" s="37"/>
      <c r="IQW158" s="37"/>
      <c r="IQX158" s="37"/>
      <c r="IQY158" s="37"/>
      <c r="IQZ158" s="37"/>
      <c r="IRA158" s="37"/>
      <c r="IRB158" s="37"/>
      <c r="IRC158" s="37"/>
      <c r="IRD158" s="37"/>
      <c r="IRE158" s="37"/>
      <c r="IRF158" s="37"/>
      <c r="IRG158" s="37"/>
      <c r="IRH158" s="37"/>
      <c r="IRI158" s="37"/>
      <c r="IRJ158" s="37"/>
      <c r="IRK158" s="37"/>
      <c r="IRL158" s="37"/>
      <c r="IRM158" s="37"/>
      <c r="IRN158" s="37"/>
      <c r="IRO158" s="37"/>
      <c r="IRP158" s="37"/>
      <c r="IRQ158" s="37"/>
      <c r="IRR158" s="37"/>
      <c r="IRS158" s="37"/>
      <c r="IRT158" s="37"/>
      <c r="IRU158" s="37"/>
      <c r="IRV158" s="37"/>
      <c r="IRW158" s="37"/>
      <c r="IRX158" s="37"/>
      <c r="IRY158" s="37"/>
      <c r="IRZ158" s="37"/>
      <c r="ISA158" s="37"/>
      <c r="ISB158" s="37"/>
      <c r="ISC158" s="37"/>
      <c r="ISD158" s="37"/>
      <c r="ISE158" s="37"/>
      <c r="ISF158" s="37"/>
      <c r="ISG158" s="37"/>
      <c r="ISH158" s="37"/>
      <c r="ISI158" s="37"/>
      <c r="ISJ158" s="37"/>
      <c r="ISK158" s="37"/>
      <c r="ISL158" s="37"/>
      <c r="ISM158" s="37"/>
      <c r="ISN158" s="37"/>
      <c r="ISO158" s="37"/>
      <c r="ISP158" s="37"/>
      <c r="ISQ158" s="37"/>
      <c r="ISR158" s="37"/>
      <c r="ISS158" s="37"/>
      <c r="IST158" s="37"/>
      <c r="ISU158" s="37"/>
      <c r="ISV158" s="37"/>
      <c r="ISW158" s="37"/>
      <c r="ISX158" s="37"/>
      <c r="ISY158" s="37"/>
      <c r="ISZ158" s="37"/>
      <c r="ITA158" s="37"/>
      <c r="ITB158" s="37"/>
      <c r="ITC158" s="37"/>
      <c r="ITD158" s="37"/>
      <c r="ITE158" s="37"/>
      <c r="ITF158" s="37"/>
      <c r="ITG158" s="37"/>
      <c r="ITH158" s="37"/>
      <c r="ITI158" s="37"/>
      <c r="ITJ158" s="37"/>
      <c r="ITK158" s="37"/>
      <c r="ITL158" s="37"/>
      <c r="ITM158" s="37"/>
      <c r="ITN158" s="37"/>
      <c r="ITO158" s="37"/>
      <c r="ITP158" s="37"/>
      <c r="ITQ158" s="37"/>
      <c r="ITR158" s="37"/>
      <c r="ITS158" s="37"/>
      <c r="ITT158" s="37"/>
      <c r="ITU158" s="37"/>
      <c r="ITV158" s="37"/>
      <c r="ITW158" s="37"/>
      <c r="ITX158" s="37"/>
      <c r="ITY158" s="37"/>
      <c r="ITZ158" s="37"/>
      <c r="IUA158" s="37"/>
      <c r="IUB158" s="37"/>
      <c r="IUC158" s="37"/>
      <c r="IUD158" s="37"/>
      <c r="IUE158" s="37"/>
      <c r="IUF158" s="37"/>
      <c r="IUG158" s="37"/>
      <c r="IUH158" s="37"/>
      <c r="IUI158" s="37"/>
      <c r="IUJ158" s="37"/>
      <c r="IUK158" s="37"/>
      <c r="IUL158" s="37"/>
      <c r="IUM158" s="37"/>
      <c r="IUN158" s="37"/>
      <c r="IUO158" s="37"/>
      <c r="IUP158" s="37"/>
      <c r="IUQ158" s="37"/>
      <c r="IUR158" s="37"/>
      <c r="IUS158" s="37"/>
      <c r="IUT158" s="37"/>
      <c r="IUU158" s="37"/>
      <c r="IUV158" s="37"/>
      <c r="IUW158" s="37"/>
      <c r="IUX158" s="37"/>
      <c r="IUY158" s="37"/>
      <c r="IUZ158" s="37"/>
      <c r="IVA158" s="37"/>
      <c r="IVB158" s="37"/>
      <c r="IVC158" s="37"/>
      <c r="IVD158" s="37"/>
      <c r="IVE158" s="37"/>
      <c r="IVF158" s="37"/>
      <c r="IVG158" s="37"/>
      <c r="IVH158" s="37"/>
      <c r="IVI158" s="37"/>
      <c r="IVJ158" s="37"/>
      <c r="IVK158" s="37"/>
      <c r="IVL158" s="37"/>
      <c r="IVM158" s="37"/>
      <c r="IVN158" s="37"/>
      <c r="IVO158" s="37"/>
      <c r="IVP158" s="37"/>
      <c r="IVQ158" s="37"/>
      <c r="IVR158" s="37"/>
      <c r="IVS158" s="37"/>
      <c r="IVT158" s="37"/>
      <c r="IVU158" s="37"/>
      <c r="IVV158" s="37"/>
      <c r="IVW158" s="37"/>
      <c r="IVX158" s="37"/>
      <c r="IVY158" s="37"/>
      <c r="IVZ158" s="37"/>
      <c r="IWA158" s="37"/>
      <c r="IWB158" s="37"/>
      <c r="IWC158" s="37"/>
      <c r="IWD158" s="37"/>
      <c r="IWE158" s="37"/>
      <c r="IWF158" s="37"/>
      <c r="IWG158" s="37"/>
      <c r="IWH158" s="37"/>
      <c r="IWI158" s="37"/>
      <c r="IWJ158" s="37"/>
      <c r="IWK158" s="37"/>
      <c r="IWL158" s="37"/>
      <c r="IWM158" s="37"/>
      <c r="IWN158" s="37"/>
      <c r="IWO158" s="37"/>
      <c r="IWP158" s="37"/>
      <c r="IWQ158" s="37"/>
      <c r="IWR158" s="37"/>
      <c r="IWS158" s="37"/>
      <c r="IWT158" s="37"/>
      <c r="IWU158" s="37"/>
      <c r="IWV158" s="37"/>
      <c r="IWW158" s="37"/>
      <c r="IWX158" s="37"/>
      <c r="IWY158" s="37"/>
      <c r="IWZ158" s="37"/>
      <c r="IXA158" s="37"/>
      <c r="IXB158" s="37"/>
      <c r="IXC158" s="37"/>
      <c r="IXD158" s="37"/>
      <c r="IXE158" s="37"/>
      <c r="IXF158" s="37"/>
      <c r="IXG158" s="37"/>
      <c r="IXH158" s="37"/>
      <c r="IXI158" s="37"/>
      <c r="IXJ158" s="37"/>
      <c r="IXK158" s="37"/>
      <c r="IXL158" s="37"/>
      <c r="IXM158" s="37"/>
      <c r="IXN158" s="37"/>
      <c r="IXO158" s="37"/>
      <c r="IXP158" s="37"/>
      <c r="IXQ158" s="37"/>
      <c r="IXR158" s="37"/>
      <c r="IXS158" s="37"/>
      <c r="IXT158" s="37"/>
      <c r="IXU158" s="37"/>
      <c r="IXV158" s="37"/>
      <c r="IXW158" s="37"/>
      <c r="IXX158" s="37"/>
      <c r="IXY158" s="37"/>
      <c r="IXZ158" s="37"/>
      <c r="IYA158" s="37"/>
      <c r="IYB158" s="37"/>
      <c r="IYC158" s="37"/>
      <c r="IYD158" s="37"/>
      <c r="IYE158" s="37"/>
      <c r="IYF158" s="37"/>
      <c r="IYG158" s="37"/>
      <c r="IYH158" s="37"/>
      <c r="IYI158" s="37"/>
      <c r="IYJ158" s="37"/>
      <c r="IYK158" s="37"/>
      <c r="IYL158" s="37"/>
      <c r="IYM158" s="37"/>
      <c r="IYN158" s="37"/>
      <c r="IYO158" s="37"/>
      <c r="IYP158" s="37"/>
      <c r="IYQ158" s="37"/>
      <c r="IYR158" s="37"/>
      <c r="IYS158" s="37"/>
      <c r="IYT158" s="37"/>
      <c r="IYU158" s="37"/>
      <c r="IYV158" s="37"/>
      <c r="IYW158" s="37"/>
      <c r="IYX158" s="37"/>
      <c r="IYY158" s="37"/>
      <c r="IYZ158" s="37"/>
      <c r="IZA158" s="37"/>
      <c r="IZB158" s="37"/>
      <c r="IZC158" s="37"/>
      <c r="IZD158" s="37"/>
      <c r="IZE158" s="37"/>
      <c r="IZF158" s="37"/>
      <c r="IZG158" s="37"/>
      <c r="IZH158" s="37"/>
      <c r="IZI158" s="37"/>
      <c r="IZJ158" s="37"/>
      <c r="IZK158" s="37"/>
      <c r="IZL158" s="37"/>
      <c r="IZM158" s="37"/>
      <c r="IZN158" s="37"/>
      <c r="IZO158" s="37"/>
      <c r="IZP158" s="37"/>
      <c r="IZQ158" s="37"/>
      <c r="IZR158" s="37"/>
      <c r="IZS158" s="37"/>
      <c r="IZT158" s="37"/>
      <c r="IZU158" s="37"/>
      <c r="IZV158" s="37"/>
      <c r="IZW158" s="37"/>
      <c r="IZX158" s="37"/>
      <c r="IZY158" s="37"/>
      <c r="IZZ158" s="37"/>
      <c r="JAA158" s="37"/>
      <c r="JAB158" s="37"/>
      <c r="JAC158" s="37"/>
      <c r="JAD158" s="37"/>
      <c r="JAE158" s="37"/>
      <c r="JAF158" s="37"/>
      <c r="JAG158" s="37"/>
      <c r="JAH158" s="37"/>
      <c r="JAI158" s="37"/>
      <c r="JAJ158" s="37"/>
      <c r="JAK158" s="37"/>
      <c r="JAL158" s="37"/>
      <c r="JAM158" s="37"/>
      <c r="JAN158" s="37"/>
      <c r="JAO158" s="37"/>
      <c r="JAP158" s="37"/>
      <c r="JAQ158" s="37"/>
      <c r="JAR158" s="37"/>
      <c r="JAS158" s="37"/>
      <c r="JAT158" s="37"/>
      <c r="JAU158" s="37"/>
      <c r="JAV158" s="37"/>
      <c r="JAW158" s="37"/>
      <c r="JAX158" s="37"/>
      <c r="JAY158" s="37"/>
      <c r="JAZ158" s="37"/>
      <c r="JBA158" s="37"/>
      <c r="JBB158" s="37"/>
      <c r="JBC158" s="37"/>
      <c r="JBD158" s="37"/>
      <c r="JBE158" s="37"/>
      <c r="JBF158" s="37"/>
      <c r="JBG158" s="37"/>
      <c r="JBH158" s="37"/>
      <c r="JBI158" s="37"/>
      <c r="JBJ158" s="37"/>
      <c r="JBK158" s="37"/>
      <c r="JBL158" s="37"/>
      <c r="JBM158" s="37"/>
      <c r="JBN158" s="37"/>
      <c r="JBO158" s="37"/>
      <c r="JBP158" s="37"/>
      <c r="JBQ158" s="37"/>
      <c r="JBR158" s="37"/>
      <c r="JBS158" s="37"/>
      <c r="JBT158" s="37"/>
      <c r="JBU158" s="37"/>
      <c r="JBV158" s="37"/>
      <c r="JBW158" s="37"/>
      <c r="JBX158" s="37"/>
      <c r="JBY158" s="37"/>
      <c r="JBZ158" s="37"/>
      <c r="JCA158" s="37"/>
      <c r="JCB158" s="37"/>
      <c r="JCC158" s="37"/>
      <c r="JCD158" s="37"/>
      <c r="JCE158" s="37"/>
      <c r="JCF158" s="37"/>
      <c r="JCG158" s="37"/>
      <c r="JCH158" s="37"/>
      <c r="JCI158" s="37"/>
      <c r="JCJ158" s="37"/>
      <c r="JCK158" s="37"/>
      <c r="JCL158" s="37"/>
      <c r="JCM158" s="37"/>
      <c r="JCN158" s="37"/>
      <c r="JCO158" s="37"/>
      <c r="JCP158" s="37"/>
      <c r="JCQ158" s="37"/>
      <c r="JCR158" s="37"/>
      <c r="JCS158" s="37"/>
      <c r="JCT158" s="37"/>
      <c r="JCU158" s="37"/>
      <c r="JCV158" s="37"/>
      <c r="JCW158" s="37"/>
      <c r="JCX158" s="37"/>
      <c r="JCY158" s="37"/>
      <c r="JCZ158" s="37"/>
      <c r="JDA158" s="37"/>
      <c r="JDB158" s="37"/>
      <c r="JDC158" s="37"/>
      <c r="JDD158" s="37"/>
      <c r="JDE158" s="37"/>
      <c r="JDF158" s="37"/>
      <c r="JDG158" s="37"/>
      <c r="JDH158" s="37"/>
      <c r="JDI158" s="37"/>
      <c r="JDJ158" s="37"/>
      <c r="JDK158" s="37"/>
      <c r="JDL158" s="37"/>
      <c r="JDM158" s="37"/>
      <c r="JDN158" s="37"/>
      <c r="JDO158" s="37"/>
      <c r="JDP158" s="37"/>
      <c r="JDQ158" s="37"/>
      <c r="JDR158" s="37"/>
      <c r="JDS158" s="37"/>
      <c r="JDT158" s="37"/>
      <c r="JDU158" s="37"/>
      <c r="JDV158" s="37"/>
      <c r="JDW158" s="37"/>
      <c r="JDX158" s="37"/>
      <c r="JDY158" s="37"/>
      <c r="JDZ158" s="37"/>
      <c r="JEA158" s="37"/>
      <c r="JEB158" s="37"/>
      <c r="JEC158" s="37"/>
      <c r="JED158" s="37"/>
      <c r="JEE158" s="37"/>
      <c r="JEF158" s="37"/>
      <c r="JEG158" s="37"/>
      <c r="JEH158" s="37"/>
      <c r="JEI158" s="37"/>
      <c r="JEJ158" s="37"/>
      <c r="JEK158" s="37"/>
      <c r="JEL158" s="37"/>
      <c r="JEM158" s="37"/>
      <c r="JEN158" s="37"/>
      <c r="JEO158" s="37"/>
      <c r="JEP158" s="37"/>
      <c r="JEQ158" s="37"/>
      <c r="JER158" s="37"/>
      <c r="JES158" s="37"/>
      <c r="JET158" s="37"/>
      <c r="JEU158" s="37"/>
      <c r="JEV158" s="37"/>
      <c r="JEW158" s="37"/>
      <c r="JEX158" s="37"/>
      <c r="JEY158" s="37"/>
      <c r="JEZ158" s="37"/>
      <c r="JFA158" s="37"/>
      <c r="JFB158" s="37"/>
      <c r="JFC158" s="37"/>
      <c r="JFD158" s="37"/>
      <c r="JFE158" s="37"/>
      <c r="JFF158" s="37"/>
      <c r="JFG158" s="37"/>
      <c r="JFH158" s="37"/>
      <c r="JFI158" s="37"/>
      <c r="JFJ158" s="37"/>
      <c r="JFK158" s="37"/>
      <c r="JFL158" s="37"/>
      <c r="JFM158" s="37"/>
      <c r="JFN158" s="37"/>
      <c r="JFO158" s="37"/>
      <c r="JFP158" s="37"/>
      <c r="JFQ158" s="37"/>
      <c r="JFR158" s="37"/>
      <c r="JFS158" s="37"/>
      <c r="JFT158" s="37"/>
      <c r="JFU158" s="37"/>
      <c r="JFV158" s="37"/>
      <c r="JFW158" s="37"/>
      <c r="JFX158" s="37"/>
      <c r="JFY158" s="37"/>
      <c r="JFZ158" s="37"/>
      <c r="JGA158" s="37"/>
      <c r="JGB158" s="37"/>
      <c r="JGC158" s="37"/>
      <c r="JGD158" s="37"/>
      <c r="JGE158" s="37"/>
      <c r="JGF158" s="37"/>
      <c r="JGG158" s="37"/>
      <c r="JGH158" s="37"/>
      <c r="JGI158" s="37"/>
      <c r="JGJ158" s="37"/>
      <c r="JGK158" s="37"/>
      <c r="JGL158" s="37"/>
      <c r="JGM158" s="37"/>
      <c r="JGN158" s="37"/>
      <c r="JGO158" s="37"/>
      <c r="JGP158" s="37"/>
      <c r="JGQ158" s="37"/>
      <c r="JGR158" s="37"/>
      <c r="JGS158" s="37"/>
      <c r="JGT158" s="37"/>
      <c r="JGU158" s="37"/>
      <c r="JGV158" s="37"/>
      <c r="JGW158" s="37"/>
      <c r="JGX158" s="37"/>
      <c r="JGY158" s="37"/>
      <c r="JGZ158" s="37"/>
      <c r="JHA158" s="37"/>
      <c r="JHB158" s="37"/>
      <c r="JHC158" s="37"/>
      <c r="JHD158" s="37"/>
      <c r="JHE158" s="37"/>
      <c r="JHF158" s="37"/>
      <c r="JHG158" s="37"/>
      <c r="JHH158" s="37"/>
      <c r="JHI158" s="37"/>
      <c r="JHJ158" s="37"/>
      <c r="JHK158" s="37"/>
      <c r="JHL158" s="37"/>
      <c r="JHM158" s="37"/>
      <c r="JHN158" s="37"/>
      <c r="JHO158" s="37"/>
      <c r="JHP158" s="37"/>
      <c r="JHQ158" s="37"/>
      <c r="JHR158" s="37"/>
      <c r="JHS158" s="37"/>
      <c r="JHT158" s="37"/>
      <c r="JHU158" s="37"/>
      <c r="JHV158" s="37"/>
      <c r="JHW158" s="37"/>
      <c r="JHX158" s="37"/>
      <c r="JHY158" s="37"/>
      <c r="JHZ158" s="37"/>
      <c r="JIA158" s="37"/>
      <c r="JIB158" s="37"/>
      <c r="JIC158" s="37"/>
      <c r="JID158" s="37"/>
      <c r="JIE158" s="37"/>
      <c r="JIF158" s="37"/>
      <c r="JIG158" s="37"/>
      <c r="JIH158" s="37"/>
      <c r="JII158" s="37"/>
      <c r="JIJ158" s="37"/>
      <c r="JIK158" s="37"/>
      <c r="JIL158" s="37"/>
      <c r="JIM158" s="37"/>
      <c r="JIN158" s="37"/>
      <c r="JIO158" s="37"/>
      <c r="JIP158" s="37"/>
      <c r="JIQ158" s="37"/>
      <c r="JIR158" s="37"/>
      <c r="JIS158" s="37"/>
      <c r="JIT158" s="37"/>
      <c r="JIU158" s="37"/>
      <c r="JIV158" s="37"/>
      <c r="JIW158" s="37"/>
      <c r="JIX158" s="37"/>
      <c r="JIY158" s="37"/>
      <c r="JIZ158" s="37"/>
      <c r="JJA158" s="37"/>
      <c r="JJB158" s="37"/>
      <c r="JJC158" s="37"/>
      <c r="JJD158" s="37"/>
      <c r="JJE158" s="37"/>
      <c r="JJF158" s="37"/>
      <c r="JJG158" s="37"/>
      <c r="JJH158" s="37"/>
      <c r="JJI158" s="37"/>
      <c r="JJJ158" s="37"/>
      <c r="JJK158" s="37"/>
      <c r="JJL158" s="37"/>
      <c r="JJM158" s="37"/>
      <c r="JJN158" s="37"/>
      <c r="JJO158" s="37"/>
      <c r="JJP158" s="37"/>
      <c r="JJQ158" s="37"/>
      <c r="JJR158" s="37"/>
      <c r="JJS158" s="37"/>
      <c r="JJT158" s="37"/>
      <c r="JJU158" s="37"/>
      <c r="JJV158" s="37"/>
      <c r="JJW158" s="37"/>
      <c r="JJX158" s="37"/>
      <c r="JJY158" s="37"/>
      <c r="JJZ158" s="37"/>
      <c r="JKA158" s="37"/>
      <c r="JKB158" s="37"/>
      <c r="JKC158" s="37"/>
      <c r="JKD158" s="37"/>
      <c r="JKE158" s="37"/>
      <c r="JKF158" s="37"/>
      <c r="JKG158" s="37"/>
      <c r="JKH158" s="37"/>
      <c r="JKI158" s="37"/>
      <c r="JKJ158" s="37"/>
      <c r="JKK158" s="37"/>
      <c r="JKL158" s="37"/>
      <c r="JKM158" s="37"/>
      <c r="JKN158" s="37"/>
      <c r="JKO158" s="37"/>
      <c r="JKP158" s="37"/>
      <c r="JKQ158" s="37"/>
      <c r="JKR158" s="37"/>
      <c r="JKS158" s="37"/>
      <c r="JKT158" s="37"/>
      <c r="JKU158" s="37"/>
      <c r="JKV158" s="37"/>
      <c r="JKW158" s="37"/>
      <c r="JKX158" s="37"/>
      <c r="JKY158" s="37"/>
      <c r="JKZ158" s="37"/>
      <c r="JLA158" s="37"/>
      <c r="JLB158" s="37"/>
      <c r="JLC158" s="37"/>
      <c r="JLD158" s="37"/>
      <c r="JLE158" s="37"/>
      <c r="JLF158" s="37"/>
      <c r="JLG158" s="37"/>
      <c r="JLH158" s="37"/>
      <c r="JLI158" s="37"/>
      <c r="JLJ158" s="37"/>
      <c r="JLK158" s="37"/>
      <c r="JLL158" s="37"/>
      <c r="JLM158" s="37"/>
      <c r="JLN158" s="37"/>
      <c r="JLO158" s="37"/>
      <c r="JLP158" s="37"/>
      <c r="JLQ158" s="37"/>
      <c r="JLR158" s="37"/>
      <c r="JLS158" s="37"/>
      <c r="JLT158" s="37"/>
      <c r="JLU158" s="37"/>
      <c r="JLV158" s="37"/>
      <c r="JLW158" s="37"/>
      <c r="JLX158" s="37"/>
      <c r="JLY158" s="37"/>
      <c r="JLZ158" s="37"/>
      <c r="JMA158" s="37"/>
      <c r="JMB158" s="37"/>
      <c r="JMC158" s="37"/>
      <c r="JMD158" s="37"/>
      <c r="JME158" s="37"/>
      <c r="JMF158" s="37"/>
      <c r="JMG158" s="37"/>
      <c r="JMH158" s="37"/>
      <c r="JMI158" s="37"/>
      <c r="JMJ158" s="37"/>
      <c r="JMK158" s="37"/>
      <c r="JML158" s="37"/>
      <c r="JMM158" s="37"/>
      <c r="JMN158" s="37"/>
      <c r="JMO158" s="37"/>
      <c r="JMP158" s="37"/>
      <c r="JMQ158" s="37"/>
      <c r="JMR158" s="37"/>
      <c r="JMS158" s="37"/>
      <c r="JMT158" s="37"/>
      <c r="JMU158" s="37"/>
      <c r="JMV158" s="37"/>
      <c r="JMW158" s="37"/>
      <c r="JMX158" s="37"/>
      <c r="JMY158" s="37"/>
      <c r="JMZ158" s="37"/>
      <c r="JNA158" s="37"/>
      <c r="JNB158" s="37"/>
      <c r="JNC158" s="37"/>
      <c r="JND158" s="37"/>
      <c r="JNE158" s="37"/>
      <c r="JNF158" s="37"/>
      <c r="JNG158" s="37"/>
      <c r="JNH158" s="37"/>
      <c r="JNI158" s="37"/>
      <c r="JNJ158" s="37"/>
      <c r="JNK158" s="37"/>
      <c r="JNL158" s="37"/>
      <c r="JNM158" s="37"/>
      <c r="JNN158" s="37"/>
      <c r="JNO158" s="37"/>
      <c r="JNP158" s="37"/>
      <c r="JNQ158" s="37"/>
      <c r="JNR158" s="37"/>
      <c r="JNS158" s="37"/>
      <c r="JNT158" s="37"/>
      <c r="JNU158" s="37"/>
      <c r="JNV158" s="37"/>
      <c r="JNW158" s="37"/>
      <c r="JNX158" s="37"/>
      <c r="JNY158" s="37"/>
      <c r="JNZ158" s="37"/>
      <c r="JOA158" s="37"/>
      <c r="JOB158" s="37"/>
      <c r="JOC158" s="37"/>
      <c r="JOD158" s="37"/>
      <c r="JOE158" s="37"/>
      <c r="JOF158" s="37"/>
      <c r="JOG158" s="37"/>
      <c r="JOH158" s="37"/>
      <c r="JOI158" s="37"/>
      <c r="JOJ158" s="37"/>
      <c r="JOK158" s="37"/>
      <c r="JOL158" s="37"/>
      <c r="JOM158" s="37"/>
      <c r="JON158" s="37"/>
      <c r="JOO158" s="37"/>
      <c r="JOP158" s="37"/>
      <c r="JOQ158" s="37"/>
      <c r="JOR158" s="37"/>
      <c r="JOS158" s="37"/>
      <c r="JOT158" s="37"/>
      <c r="JOU158" s="37"/>
      <c r="JOV158" s="37"/>
      <c r="JOW158" s="37"/>
      <c r="JOX158" s="37"/>
      <c r="JOY158" s="37"/>
      <c r="JOZ158" s="37"/>
      <c r="JPA158" s="37"/>
      <c r="JPB158" s="37"/>
      <c r="JPC158" s="37"/>
      <c r="JPD158" s="37"/>
      <c r="JPE158" s="37"/>
      <c r="JPF158" s="37"/>
      <c r="JPG158" s="37"/>
      <c r="JPH158" s="37"/>
      <c r="JPI158" s="37"/>
      <c r="JPJ158" s="37"/>
      <c r="JPK158" s="37"/>
      <c r="JPL158" s="37"/>
      <c r="JPM158" s="37"/>
      <c r="JPN158" s="37"/>
      <c r="JPO158" s="37"/>
      <c r="JPP158" s="37"/>
      <c r="JPQ158" s="37"/>
      <c r="JPR158" s="37"/>
      <c r="JPS158" s="37"/>
      <c r="JPT158" s="37"/>
      <c r="JPU158" s="37"/>
      <c r="JPV158" s="37"/>
      <c r="JPW158" s="37"/>
      <c r="JPX158" s="37"/>
      <c r="JPY158" s="37"/>
      <c r="JPZ158" s="37"/>
      <c r="JQA158" s="37"/>
      <c r="JQB158" s="37"/>
      <c r="JQC158" s="37"/>
      <c r="JQD158" s="37"/>
      <c r="JQE158" s="37"/>
      <c r="JQF158" s="37"/>
      <c r="JQG158" s="37"/>
      <c r="JQH158" s="37"/>
      <c r="JQI158" s="37"/>
      <c r="JQJ158" s="37"/>
      <c r="JQK158" s="37"/>
      <c r="JQL158" s="37"/>
      <c r="JQM158" s="37"/>
      <c r="JQN158" s="37"/>
      <c r="JQO158" s="37"/>
      <c r="JQP158" s="37"/>
      <c r="JQQ158" s="37"/>
      <c r="JQR158" s="37"/>
      <c r="JQS158" s="37"/>
      <c r="JQT158" s="37"/>
      <c r="JQU158" s="37"/>
      <c r="JQV158" s="37"/>
      <c r="JQW158" s="37"/>
      <c r="JQX158" s="37"/>
      <c r="JQY158" s="37"/>
      <c r="JQZ158" s="37"/>
      <c r="JRA158" s="37"/>
      <c r="JRB158" s="37"/>
      <c r="JRC158" s="37"/>
      <c r="JRD158" s="37"/>
      <c r="JRE158" s="37"/>
      <c r="JRF158" s="37"/>
      <c r="JRG158" s="37"/>
      <c r="JRH158" s="37"/>
      <c r="JRI158" s="37"/>
      <c r="JRJ158" s="37"/>
      <c r="JRK158" s="37"/>
      <c r="JRL158" s="37"/>
      <c r="JRM158" s="37"/>
      <c r="JRN158" s="37"/>
      <c r="JRO158" s="37"/>
      <c r="JRP158" s="37"/>
      <c r="JRQ158" s="37"/>
      <c r="JRR158" s="37"/>
      <c r="JRS158" s="37"/>
      <c r="JRT158" s="37"/>
      <c r="JRU158" s="37"/>
      <c r="JRV158" s="37"/>
      <c r="JRW158" s="37"/>
      <c r="JRX158" s="37"/>
      <c r="JRY158" s="37"/>
      <c r="JRZ158" s="37"/>
      <c r="JSA158" s="37"/>
      <c r="JSB158" s="37"/>
      <c r="JSC158" s="37"/>
      <c r="JSD158" s="37"/>
      <c r="JSE158" s="37"/>
      <c r="JSF158" s="37"/>
      <c r="JSG158" s="37"/>
      <c r="JSH158" s="37"/>
      <c r="JSI158" s="37"/>
      <c r="JSJ158" s="37"/>
      <c r="JSK158" s="37"/>
      <c r="JSL158" s="37"/>
      <c r="JSM158" s="37"/>
      <c r="JSN158" s="37"/>
      <c r="JSO158" s="37"/>
      <c r="JSP158" s="37"/>
      <c r="JSQ158" s="37"/>
      <c r="JSR158" s="37"/>
      <c r="JSS158" s="37"/>
      <c r="JST158" s="37"/>
      <c r="JSU158" s="37"/>
      <c r="JSV158" s="37"/>
      <c r="JSW158" s="37"/>
      <c r="JSX158" s="37"/>
      <c r="JSY158" s="37"/>
      <c r="JSZ158" s="37"/>
      <c r="JTA158" s="37"/>
      <c r="JTB158" s="37"/>
      <c r="JTC158" s="37"/>
      <c r="JTD158" s="37"/>
      <c r="JTE158" s="37"/>
      <c r="JTF158" s="37"/>
      <c r="JTG158" s="37"/>
      <c r="JTH158" s="37"/>
      <c r="JTI158" s="37"/>
      <c r="JTJ158" s="37"/>
      <c r="JTK158" s="37"/>
      <c r="JTL158" s="37"/>
      <c r="JTM158" s="37"/>
      <c r="JTN158" s="37"/>
      <c r="JTO158" s="37"/>
      <c r="JTP158" s="37"/>
      <c r="JTQ158" s="37"/>
      <c r="JTR158" s="37"/>
      <c r="JTS158" s="37"/>
      <c r="JTT158" s="37"/>
      <c r="JTU158" s="37"/>
      <c r="JTV158" s="37"/>
      <c r="JTW158" s="37"/>
      <c r="JTX158" s="37"/>
      <c r="JTY158" s="37"/>
      <c r="JTZ158" s="37"/>
      <c r="JUA158" s="37"/>
      <c r="JUB158" s="37"/>
      <c r="JUC158" s="37"/>
      <c r="JUD158" s="37"/>
      <c r="JUE158" s="37"/>
      <c r="JUF158" s="37"/>
      <c r="JUG158" s="37"/>
      <c r="JUH158" s="37"/>
      <c r="JUI158" s="37"/>
      <c r="JUJ158" s="37"/>
      <c r="JUK158" s="37"/>
      <c r="JUL158" s="37"/>
      <c r="JUM158" s="37"/>
      <c r="JUN158" s="37"/>
      <c r="JUO158" s="37"/>
      <c r="JUP158" s="37"/>
      <c r="JUQ158" s="37"/>
      <c r="JUR158" s="37"/>
      <c r="JUS158" s="37"/>
      <c r="JUT158" s="37"/>
      <c r="JUU158" s="37"/>
      <c r="JUV158" s="37"/>
      <c r="JUW158" s="37"/>
      <c r="JUX158" s="37"/>
      <c r="JUY158" s="37"/>
      <c r="JUZ158" s="37"/>
      <c r="JVA158" s="37"/>
      <c r="JVB158" s="37"/>
      <c r="JVC158" s="37"/>
      <c r="JVD158" s="37"/>
      <c r="JVE158" s="37"/>
      <c r="JVF158" s="37"/>
      <c r="JVG158" s="37"/>
      <c r="JVH158" s="37"/>
      <c r="JVI158" s="37"/>
      <c r="JVJ158" s="37"/>
      <c r="JVK158" s="37"/>
      <c r="JVL158" s="37"/>
      <c r="JVM158" s="37"/>
      <c r="JVN158" s="37"/>
      <c r="JVO158" s="37"/>
      <c r="JVP158" s="37"/>
      <c r="JVQ158" s="37"/>
      <c r="JVR158" s="37"/>
      <c r="JVS158" s="37"/>
      <c r="JVT158" s="37"/>
      <c r="JVU158" s="37"/>
      <c r="JVV158" s="37"/>
      <c r="JVW158" s="37"/>
      <c r="JVX158" s="37"/>
      <c r="JVY158" s="37"/>
      <c r="JVZ158" s="37"/>
      <c r="JWA158" s="37"/>
      <c r="JWB158" s="37"/>
      <c r="JWC158" s="37"/>
      <c r="JWD158" s="37"/>
      <c r="JWE158" s="37"/>
      <c r="JWF158" s="37"/>
      <c r="JWG158" s="37"/>
      <c r="JWH158" s="37"/>
      <c r="JWI158" s="37"/>
      <c r="JWJ158" s="37"/>
      <c r="JWK158" s="37"/>
      <c r="JWL158" s="37"/>
      <c r="JWM158" s="37"/>
      <c r="JWN158" s="37"/>
      <c r="JWO158" s="37"/>
      <c r="JWP158" s="37"/>
      <c r="JWQ158" s="37"/>
      <c r="JWR158" s="37"/>
      <c r="JWS158" s="37"/>
      <c r="JWT158" s="37"/>
      <c r="JWU158" s="37"/>
      <c r="JWV158" s="37"/>
      <c r="JWW158" s="37"/>
      <c r="JWX158" s="37"/>
      <c r="JWY158" s="37"/>
      <c r="JWZ158" s="37"/>
      <c r="JXA158" s="37"/>
      <c r="JXB158" s="37"/>
      <c r="JXC158" s="37"/>
      <c r="JXD158" s="37"/>
      <c r="JXE158" s="37"/>
      <c r="JXF158" s="37"/>
      <c r="JXG158" s="37"/>
      <c r="JXH158" s="37"/>
      <c r="JXI158" s="37"/>
      <c r="JXJ158" s="37"/>
      <c r="JXK158" s="37"/>
      <c r="JXL158" s="37"/>
      <c r="JXM158" s="37"/>
      <c r="JXN158" s="37"/>
      <c r="JXO158" s="37"/>
      <c r="JXP158" s="37"/>
      <c r="JXQ158" s="37"/>
      <c r="JXR158" s="37"/>
      <c r="JXS158" s="37"/>
      <c r="JXT158" s="37"/>
      <c r="JXU158" s="37"/>
      <c r="JXV158" s="37"/>
      <c r="JXW158" s="37"/>
      <c r="JXX158" s="37"/>
      <c r="JXY158" s="37"/>
      <c r="JXZ158" s="37"/>
      <c r="JYA158" s="37"/>
      <c r="JYB158" s="37"/>
      <c r="JYC158" s="37"/>
      <c r="JYD158" s="37"/>
      <c r="JYE158" s="37"/>
      <c r="JYF158" s="37"/>
      <c r="JYG158" s="37"/>
      <c r="JYH158" s="37"/>
      <c r="JYI158" s="37"/>
      <c r="JYJ158" s="37"/>
      <c r="JYK158" s="37"/>
      <c r="JYL158" s="37"/>
      <c r="JYM158" s="37"/>
      <c r="JYN158" s="37"/>
      <c r="JYO158" s="37"/>
      <c r="JYP158" s="37"/>
      <c r="JYQ158" s="37"/>
      <c r="JYR158" s="37"/>
      <c r="JYS158" s="37"/>
      <c r="JYT158" s="37"/>
      <c r="JYU158" s="37"/>
      <c r="JYV158" s="37"/>
      <c r="JYW158" s="37"/>
      <c r="JYX158" s="37"/>
      <c r="JYY158" s="37"/>
      <c r="JYZ158" s="37"/>
      <c r="JZA158" s="37"/>
      <c r="JZB158" s="37"/>
      <c r="JZC158" s="37"/>
      <c r="JZD158" s="37"/>
      <c r="JZE158" s="37"/>
      <c r="JZF158" s="37"/>
      <c r="JZG158" s="37"/>
      <c r="JZH158" s="37"/>
      <c r="JZI158" s="37"/>
      <c r="JZJ158" s="37"/>
      <c r="JZK158" s="37"/>
      <c r="JZL158" s="37"/>
      <c r="JZM158" s="37"/>
      <c r="JZN158" s="37"/>
      <c r="JZO158" s="37"/>
      <c r="JZP158" s="37"/>
      <c r="JZQ158" s="37"/>
      <c r="JZR158" s="37"/>
      <c r="JZS158" s="37"/>
      <c r="JZT158" s="37"/>
      <c r="JZU158" s="37"/>
      <c r="JZV158" s="37"/>
      <c r="JZW158" s="37"/>
      <c r="JZX158" s="37"/>
      <c r="JZY158" s="37"/>
      <c r="JZZ158" s="37"/>
      <c r="KAA158" s="37"/>
      <c r="KAB158" s="37"/>
      <c r="KAC158" s="37"/>
      <c r="KAD158" s="37"/>
      <c r="KAE158" s="37"/>
      <c r="KAF158" s="37"/>
      <c r="KAG158" s="37"/>
      <c r="KAH158" s="37"/>
      <c r="KAI158" s="37"/>
      <c r="KAJ158" s="37"/>
      <c r="KAK158" s="37"/>
      <c r="KAL158" s="37"/>
      <c r="KAM158" s="37"/>
      <c r="KAN158" s="37"/>
      <c r="KAO158" s="37"/>
      <c r="KAP158" s="37"/>
      <c r="KAQ158" s="37"/>
      <c r="KAR158" s="37"/>
      <c r="KAS158" s="37"/>
      <c r="KAT158" s="37"/>
      <c r="KAU158" s="37"/>
      <c r="KAV158" s="37"/>
      <c r="KAW158" s="37"/>
      <c r="KAX158" s="37"/>
      <c r="KAY158" s="37"/>
      <c r="KAZ158" s="37"/>
      <c r="KBA158" s="37"/>
      <c r="KBB158" s="37"/>
      <c r="KBC158" s="37"/>
      <c r="KBD158" s="37"/>
      <c r="KBE158" s="37"/>
      <c r="KBF158" s="37"/>
      <c r="KBG158" s="37"/>
      <c r="KBH158" s="37"/>
      <c r="KBI158" s="37"/>
      <c r="KBJ158" s="37"/>
      <c r="KBK158" s="37"/>
      <c r="KBL158" s="37"/>
      <c r="KBM158" s="37"/>
      <c r="KBN158" s="37"/>
      <c r="KBO158" s="37"/>
      <c r="KBP158" s="37"/>
      <c r="KBQ158" s="37"/>
      <c r="KBR158" s="37"/>
      <c r="KBS158" s="37"/>
      <c r="KBT158" s="37"/>
      <c r="KBU158" s="37"/>
      <c r="KBV158" s="37"/>
      <c r="KBW158" s="37"/>
      <c r="KBX158" s="37"/>
      <c r="KBY158" s="37"/>
      <c r="KBZ158" s="37"/>
      <c r="KCA158" s="37"/>
      <c r="KCB158" s="37"/>
      <c r="KCC158" s="37"/>
      <c r="KCD158" s="37"/>
      <c r="KCE158" s="37"/>
      <c r="KCF158" s="37"/>
      <c r="KCG158" s="37"/>
      <c r="KCH158" s="37"/>
      <c r="KCI158" s="37"/>
      <c r="KCJ158" s="37"/>
      <c r="KCK158" s="37"/>
      <c r="KCL158" s="37"/>
      <c r="KCM158" s="37"/>
      <c r="KCN158" s="37"/>
      <c r="KCO158" s="37"/>
      <c r="KCP158" s="37"/>
      <c r="KCQ158" s="37"/>
      <c r="KCR158" s="37"/>
      <c r="KCS158" s="37"/>
      <c r="KCT158" s="37"/>
      <c r="KCU158" s="37"/>
      <c r="KCV158" s="37"/>
      <c r="KCW158" s="37"/>
      <c r="KCX158" s="37"/>
      <c r="KCY158" s="37"/>
      <c r="KCZ158" s="37"/>
      <c r="KDA158" s="37"/>
      <c r="KDB158" s="37"/>
      <c r="KDC158" s="37"/>
      <c r="KDD158" s="37"/>
      <c r="KDE158" s="37"/>
      <c r="KDF158" s="37"/>
      <c r="KDG158" s="37"/>
      <c r="KDH158" s="37"/>
      <c r="KDI158" s="37"/>
      <c r="KDJ158" s="37"/>
      <c r="KDK158" s="37"/>
      <c r="KDL158" s="37"/>
      <c r="KDM158" s="37"/>
      <c r="KDN158" s="37"/>
      <c r="KDO158" s="37"/>
      <c r="KDP158" s="37"/>
      <c r="KDQ158" s="37"/>
      <c r="KDR158" s="37"/>
      <c r="KDS158" s="37"/>
      <c r="KDT158" s="37"/>
      <c r="KDU158" s="37"/>
      <c r="KDV158" s="37"/>
      <c r="KDW158" s="37"/>
      <c r="KDX158" s="37"/>
      <c r="KDY158" s="37"/>
      <c r="KDZ158" s="37"/>
      <c r="KEA158" s="37"/>
      <c r="KEB158" s="37"/>
      <c r="KEC158" s="37"/>
      <c r="KED158" s="37"/>
      <c r="KEE158" s="37"/>
      <c r="KEF158" s="37"/>
      <c r="KEG158" s="37"/>
      <c r="KEH158" s="37"/>
      <c r="KEI158" s="37"/>
      <c r="KEJ158" s="37"/>
      <c r="KEK158" s="37"/>
      <c r="KEL158" s="37"/>
      <c r="KEM158" s="37"/>
      <c r="KEN158" s="37"/>
      <c r="KEO158" s="37"/>
      <c r="KEP158" s="37"/>
      <c r="KEQ158" s="37"/>
      <c r="KER158" s="37"/>
      <c r="KES158" s="37"/>
      <c r="KET158" s="37"/>
      <c r="KEU158" s="37"/>
      <c r="KEV158" s="37"/>
      <c r="KEW158" s="37"/>
      <c r="KEX158" s="37"/>
      <c r="KEY158" s="37"/>
      <c r="KEZ158" s="37"/>
      <c r="KFA158" s="37"/>
      <c r="KFB158" s="37"/>
      <c r="KFC158" s="37"/>
      <c r="KFD158" s="37"/>
      <c r="KFE158" s="37"/>
      <c r="KFF158" s="37"/>
      <c r="KFG158" s="37"/>
      <c r="KFH158" s="37"/>
      <c r="KFI158" s="37"/>
      <c r="KFJ158" s="37"/>
      <c r="KFK158" s="37"/>
      <c r="KFL158" s="37"/>
      <c r="KFM158" s="37"/>
      <c r="KFN158" s="37"/>
      <c r="KFO158" s="37"/>
      <c r="KFP158" s="37"/>
      <c r="KFQ158" s="37"/>
      <c r="KFR158" s="37"/>
      <c r="KFS158" s="37"/>
      <c r="KFT158" s="37"/>
      <c r="KFU158" s="37"/>
      <c r="KFV158" s="37"/>
      <c r="KFW158" s="37"/>
      <c r="KFX158" s="37"/>
      <c r="KFY158" s="37"/>
      <c r="KFZ158" s="37"/>
      <c r="KGA158" s="37"/>
      <c r="KGB158" s="37"/>
      <c r="KGC158" s="37"/>
      <c r="KGD158" s="37"/>
      <c r="KGE158" s="37"/>
      <c r="KGF158" s="37"/>
      <c r="KGG158" s="37"/>
      <c r="KGH158" s="37"/>
      <c r="KGI158" s="37"/>
      <c r="KGJ158" s="37"/>
      <c r="KGK158" s="37"/>
      <c r="KGL158" s="37"/>
      <c r="KGM158" s="37"/>
      <c r="KGN158" s="37"/>
      <c r="KGO158" s="37"/>
      <c r="KGP158" s="37"/>
      <c r="KGQ158" s="37"/>
      <c r="KGR158" s="37"/>
      <c r="KGS158" s="37"/>
      <c r="KGT158" s="37"/>
      <c r="KGU158" s="37"/>
      <c r="KGV158" s="37"/>
      <c r="KGW158" s="37"/>
      <c r="KGX158" s="37"/>
      <c r="KGY158" s="37"/>
      <c r="KGZ158" s="37"/>
      <c r="KHA158" s="37"/>
      <c r="KHB158" s="37"/>
      <c r="KHC158" s="37"/>
      <c r="KHD158" s="37"/>
      <c r="KHE158" s="37"/>
      <c r="KHF158" s="37"/>
      <c r="KHG158" s="37"/>
      <c r="KHH158" s="37"/>
      <c r="KHI158" s="37"/>
      <c r="KHJ158" s="37"/>
      <c r="KHK158" s="37"/>
      <c r="KHL158" s="37"/>
      <c r="KHM158" s="37"/>
      <c r="KHN158" s="37"/>
      <c r="KHO158" s="37"/>
      <c r="KHP158" s="37"/>
      <c r="KHQ158" s="37"/>
      <c r="KHR158" s="37"/>
      <c r="KHS158" s="37"/>
      <c r="KHT158" s="37"/>
      <c r="KHU158" s="37"/>
      <c r="KHV158" s="37"/>
      <c r="KHW158" s="37"/>
      <c r="KHX158" s="37"/>
      <c r="KHY158" s="37"/>
      <c r="KHZ158" s="37"/>
      <c r="KIA158" s="37"/>
      <c r="KIB158" s="37"/>
      <c r="KIC158" s="37"/>
      <c r="KID158" s="37"/>
      <c r="KIE158" s="37"/>
      <c r="KIF158" s="37"/>
      <c r="KIG158" s="37"/>
      <c r="KIH158" s="37"/>
      <c r="KII158" s="37"/>
      <c r="KIJ158" s="37"/>
      <c r="KIK158" s="37"/>
      <c r="KIL158" s="37"/>
      <c r="KIM158" s="37"/>
      <c r="KIN158" s="37"/>
      <c r="KIO158" s="37"/>
      <c r="KIP158" s="37"/>
      <c r="KIQ158" s="37"/>
      <c r="KIR158" s="37"/>
      <c r="KIS158" s="37"/>
      <c r="KIT158" s="37"/>
      <c r="KIU158" s="37"/>
      <c r="KIV158" s="37"/>
      <c r="KIW158" s="37"/>
      <c r="KIX158" s="37"/>
      <c r="KIY158" s="37"/>
      <c r="KIZ158" s="37"/>
      <c r="KJA158" s="37"/>
      <c r="KJB158" s="37"/>
      <c r="KJC158" s="37"/>
      <c r="KJD158" s="37"/>
      <c r="KJE158" s="37"/>
      <c r="KJF158" s="37"/>
      <c r="KJG158" s="37"/>
      <c r="KJH158" s="37"/>
      <c r="KJI158" s="37"/>
      <c r="KJJ158" s="37"/>
      <c r="KJK158" s="37"/>
      <c r="KJL158" s="37"/>
      <c r="KJM158" s="37"/>
      <c r="KJN158" s="37"/>
      <c r="KJO158" s="37"/>
      <c r="KJP158" s="37"/>
      <c r="KJQ158" s="37"/>
      <c r="KJR158" s="37"/>
      <c r="KJS158" s="37"/>
      <c r="KJT158" s="37"/>
      <c r="KJU158" s="37"/>
      <c r="KJV158" s="37"/>
      <c r="KJW158" s="37"/>
      <c r="KJX158" s="37"/>
      <c r="KJY158" s="37"/>
      <c r="KJZ158" s="37"/>
      <c r="KKA158" s="37"/>
      <c r="KKB158" s="37"/>
      <c r="KKC158" s="37"/>
      <c r="KKD158" s="37"/>
      <c r="KKE158" s="37"/>
      <c r="KKF158" s="37"/>
      <c r="KKG158" s="37"/>
      <c r="KKH158" s="37"/>
      <c r="KKI158" s="37"/>
      <c r="KKJ158" s="37"/>
      <c r="KKK158" s="37"/>
      <c r="KKL158" s="37"/>
      <c r="KKM158" s="37"/>
      <c r="KKN158" s="37"/>
      <c r="KKO158" s="37"/>
      <c r="KKP158" s="37"/>
      <c r="KKQ158" s="37"/>
      <c r="KKR158" s="37"/>
      <c r="KKS158" s="37"/>
      <c r="KKT158" s="37"/>
      <c r="KKU158" s="37"/>
      <c r="KKV158" s="37"/>
      <c r="KKW158" s="37"/>
      <c r="KKX158" s="37"/>
      <c r="KKY158" s="37"/>
      <c r="KKZ158" s="37"/>
      <c r="KLA158" s="37"/>
      <c r="KLB158" s="37"/>
      <c r="KLC158" s="37"/>
      <c r="KLD158" s="37"/>
      <c r="KLE158" s="37"/>
      <c r="KLF158" s="37"/>
      <c r="KLG158" s="37"/>
      <c r="KLH158" s="37"/>
      <c r="KLI158" s="37"/>
      <c r="KLJ158" s="37"/>
      <c r="KLK158" s="37"/>
      <c r="KLL158" s="37"/>
      <c r="KLM158" s="37"/>
      <c r="KLN158" s="37"/>
      <c r="KLO158" s="37"/>
      <c r="KLP158" s="37"/>
      <c r="KLQ158" s="37"/>
      <c r="KLR158" s="37"/>
      <c r="KLS158" s="37"/>
      <c r="KLT158" s="37"/>
      <c r="KLU158" s="37"/>
      <c r="KLV158" s="37"/>
      <c r="KLW158" s="37"/>
      <c r="KLX158" s="37"/>
      <c r="KLY158" s="37"/>
      <c r="KLZ158" s="37"/>
      <c r="KMA158" s="37"/>
      <c r="KMB158" s="37"/>
      <c r="KMC158" s="37"/>
      <c r="KMD158" s="37"/>
      <c r="KME158" s="37"/>
      <c r="KMF158" s="37"/>
      <c r="KMG158" s="37"/>
      <c r="KMH158" s="37"/>
      <c r="KMI158" s="37"/>
      <c r="KMJ158" s="37"/>
      <c r="KMK158" s="37"/>
      <c r="KML158" s="37"/>
      <c r="KMM158" s="37"/>
      <c r="KMN158" s="37"/>
      <c r="KMO158" s="37"/>
      <c r="KMP158" s="37"/>
      <c r="KMQ158" s="37"/>
      <c r="KMR158" s="37"/>
      <c r="KMS158" s="37"/>
      <c r="KMT158" s="37"/>
      <c r="KMU158" s="37"/>
      <c r="KMV158" s="37"/>
      <c r="KMW158" s="37"/>
      <c r="KMX158" s="37"/>
      <c r="KMY158" s="37"/>
      <c r="KMZ158" s="37"/>
      <c r="KNA158" s="37"/>
      <c r="KNB158" s="37"/>
      <c r="KNC158" s="37"/>
      <c r="KND158" s="37"/>
      <c r="KNE158" s="37"/>
      <c r="KNF158" s="37"/>
      <c r="KNG158" s="37"/>
      <c r="KNH158" s="37"/>
      <c r="KNI158" s="37"/>
      <c r="KNJ158" s="37"/>
      <c r="KNK158" s="37"/>
      <c r="KNL158" s="37"/>
      <c r="KNM158" s="37"/>
      <c r="KNN158" s="37"/>
      <c r="KNO158" s="37"/>
      <c r="KNP158" s="37"/>
      <c r="KNQ158" s="37"/>
      <c r="KNR158" s="37"/>
      <c r="KNS158" s="37"/>
      <c r="KNT158" s="37"/>
      <c r="KNU158" s="37"/>
      <c r="KNV158" s="37"/>
      <c r="KNW158" s="37"/>
      <c r="KNX158" s="37"/>
      <c r="KNY158" s="37"/>
      <c r="KNZ158" s="37"/>
      <c r="KOA158" s="37"/>
      <c r="KOB158" s="37"/>
      <c r="KOC158" s="37"/>
      <c r="KOD158" s="37"/>
      <c r="KOE158" s="37"/>
      <c r="KOF158" s="37"/>
      <c r="KOG158" s="37"/>
      <c r="KOH158" s="37"/>
      <c r="KOI158" s="37"/>
      <c r="KOJ158" s="37"/>
      <c r="KOK158" s="37"/>
      <c r="KOL158" s="37"/>
      <c r="KOM158" s="37"/>
      <c r="KON158" s="37"/>
      <c r="KOO158" s="37"/>
      <c r="KOP158" s="37"/>
      <c r="KOQ158" s="37"/>
      <c r="KOR158" s="37"/>
      <c r="KOS158" s="37"/>
      <c r="KOT158" s="37"/>
      <c r="KOU158" s="37"/>
      <c r="KOV158" s="37"/>
      <c r="KOW158" s="37"/>
      <c r="KOX158" s="37"/>
      <c r="KOY158" s="37"/>
      <c r="KOZ158" s="37"/>
      <c r="KPA158" s="37"/>
      <c r="KPB158" s="37"/>
      <c r="KPC158" s="37"/>
      <c r="KPD158" s="37"/>
      <c r="KPE158" s="37"/>
      <c r="KPF158" s="37"/>
      <c r="KPG158" s="37"/>
      <c r="KPH158" s="37"/>
      <c r="KPI158" s="37"/>
      <c r="KPJ158" s="37"/>
      <c r="KPK158" s="37"/>
      <c r="KPL158" s="37"/>
      <c r="KPM158" s="37"/>
      <c r="KPN158" s="37"/>
      <c r="KPO158" s="37"/>
      <c r="KPP158" s="37"/>
      <c r="KPQ158" s="37"/>
      <c r="KPR158" s="37"/>
      <c r="KPS158" s="37"/>
      <c r="KPT158" s="37"/>
      <c r="KPU158" s="37"/>
      <c r="KPV158" s="37"/>
      <c r="KPW158" s="37"/>
      <c r="KPX158" s="37"/>
      <c r="KPY158" s="37"/>
      <c r="KPZ158" s="37"/>
      <c r="KQA158" s="37"/>
      <c r="KQB158" s="37"/>
      <c r="KQC158" s="37"/>
      <c r="KQD158" s="37"/>
      <c r="KQE158" s="37"/>
      <c r="KQF158" s="37"/>
      <c r="KQG158" s="37"/>
      <c r="KQH158" s="37"/>
      <c r="KQI158" s="37"/>
      <c r="KQJ158" s="37"/>
      <c r="KQK158" s="37"/>
      <c r="KQL158" s="37"/>
      <c r="KQM158" s="37"/>
      <c r="KQN158" s="37"/>
      <c r="KQO158" s="37"/>
      <c r="KQP158" s="37"/>
      <c r="KQQ158" s="37"/>
      <c r="KQR158" s="37"/>
      <c r="KQS158" s="37"/>
      <c r="KQT158" s="37"/>
      <c r="KQU158" s="37"/>
      <c r="KQV158" s="37"/>
      <c r="KQW158" s="37"/>
      <c r="KQX158" s="37"/>
      <c r="KQY158" s="37"/>
      <c r="KQZ158" s="37"/>
      <c r="KRA158" s="37"/>
      <c r="KRB158" s="37"/>
      <c r="KRC158" s="37"/>
      <c r="KRD158" s="37"/>
      <c r="KRE158" s="37"/>
      <c r="KRF158" s="37"/>
      <c r="KRG158" s="37"/>
      <c r="KRH158" s="37"/>
      <c r="KRI158" s="37"/>
      <c r="KRJ158" s="37"/>
      <c r="KRK158" s="37"/>
      <c r="KRL158" s="37"/>
      <c r="KRM158" s="37"/>
      <c r="KRN158" s="37"/>
      <c r="KRO158" s="37"/>
      <c r="KRP158" s="37"/>
      <c r="KRQ158" s="37"/>
      <c r="KRR158" s="37"/>
      <c r="KRS158" s="37"/>
      <c r="KRT158" s="37"/>
      <c r="KRU158" s="37"/>
      <c r="KRV158" s="37"/>
      <c r="KRW158" s="37"/>
      <c r="KRX158" s="37"/>
      <c r="KRY158" s="37"/>
      <c r="KRZ158" s="37"/>
      <c r="KSA158" s="37"/>
      <c r="KSB158" s="37"/>
      <c r="KSC158" s="37"/>
      <c r="KSD158" s="37"/>
      <c r="KSE158" s="37"/>
      <c r="KSF158" s="37"/>
      <c r="KSG158" s="37"/>
      <c r="KSH158" s="37"/>
      <c r="KSI158" s="37"/>
      <c r="KSJ158" s="37"/>
      <c r="KSK158" s="37"/>
      <c r="KSL158" s="37"/>
      <c r="KSM158" s="37"/>
      <c r="KSN158" s="37"/>
      <c r="KSO158" s="37"/>
      <c r="KSP158" s="37"/>
      <c r="KSQ158" s="37"/>
      <c r="KSR158" s="37"/>
      <c r="KSS158" s="37"/>
      <c r="KST158" s="37"/>
      <c r="KSU158" s="37"/>
      <c r="KSV158" s="37"/>
      <c r="KSW158" s="37"/>
      <c r="KSX158" s="37"/>
      <c r="KSY158" s="37"/>
      <c r="KSZ158" s="37"/>
      <c r="KTA158" s="37"/>
      <c r="KTB158" s="37"/>
      <c r="KTC158" s="37"/>
      <c r="KTD158" s="37"/>
      <c r="KTE158" s="37"/>
      <c r="KTF158" s="37"/>
      <c r="KTG158" s="37"/>
      <c r="KTH158" s="37"/>
      <c r="KTI158" s="37"/>
      <c r="KTJ158" s="37"/>
      <c r="KTK158" s="37"/>
      <c r="KTL158" s="37"/>
      <c r="KTM158" s="37"/>
      <c r="KTN158" s="37"/>
      <c r="KTO158" s="37"/>
      <c r="KTP158" s="37"/>
      <c r="KTQ158" s="37"/>
      <c r="KTR158" s="37"/>
      <c r="KTS158" s="37"/>
      <c r="KTT158" s="37"/>
      <c r="KTU158" s="37"/>
      <c r="KTV158" s="37"/>
      <c r="KTW158" s="37"/>
      <c r="KTX158" s="37"/>
      <c r="KTY158" s="37"/>
      <c r="KTZ158" s="37"/>
      <c r="KUA158" s="37"/>
      <c r="KUB158" s="37"/>
      <c r="KUC158" s="37"/>
      <c r="KUD158" s="37"/>
      <c r="KUE158" s="37"/>
      <c r="KUF158" s="37"/>
      <c r="KUG158" s="37"/>
      <c r="KUH158" s="37"/>
      <c r="KUI158" s="37"/>
      <c r="KUJ158" s="37"/>
      <c r="KUK158" s="37"/>
      <c r="KUL158" s="37"/>
      <c r="KUM158" s="37"/>
      <c r="KUN158" s="37"/>
      <c r="KUO158" s="37"/>
      <c r="KUP158" s="37"/>
      <c r="KUQ158" s="37"/>
      <c r="KUR158" s="37"/>
      <c r="KUS158" s="37"/>
      <c r="KUT158" s="37"/>
      <c r="KUU158" s="37"/>
      <c r="KUV158" s="37"/>
      <c r="KUW158" s="37"/>
      <c r="KUX158" s="37"/>
      <c r="KUY158" s="37"/>
      <c r="KUZ158" s="37"/>
      <c r="KVA158" s="37"/>
      <c r="KVB158" s="37"/>
      <c r="KVC158" s="37"/>
      <c r="KVD158" s="37"/>
      <c r="KVE158" s="37"/>
      <c r="KVF158" s="37"/>
      <c r="KVG158" s="37"/>
      <c r="KVH158" s="37"/>
      <c r="KVI158" s="37"/>
      <c r="KVJ158" s="37"/>
      <c r="KVK158" s="37"/>
      <c r="KVL158" s="37"/>
      <c r="KVM158" s="37"/>
      <c r="KVN158" s="37"/>
      <c r="KVO158" s="37"/>
      <c r="KVP158" s="37"/>
      <c r="KVQ158" s="37"/>
      <c r="KVR158" s="37"/>
      <c r="KVS158" s="37"/>
      <c r="KVT158" s="37"/>
      <c r="KVU158" s="37"/>
      <c r="KVV158" s="37"/>
      <c r="KVW158" s="37"/>
      <c r="KVX158" s="37"/>
      <c r="KVY158" s="37"/>
      <c r="KVZ158" s="37"/>
      <c r="KWA158" s="37"/>
      <c r="KWB158" s="37"/>
      <c r="KWC158" s="37"/>
      <c r="KWD158" s="37"/>
      <c r="KWE158" s="37"/>
      <c r="KWF158" s="37"/>
      <c r="KWG158" s="37"/>
      <c r="KWH158" s="37"/>
      <c r="KWI158" s="37"/>
      <c r="KWJ158" s="37"/>
      <c r="KWK158" s="37"/>
      <c r="KWL158" s="37"/>
      <c r="KWM158" s="37"/>
      <c r="KWN158" s="37"/>
      <c r="KWO158" s="37"/>
      <c r="KWP158" s="37"/>
      <c r="KWQ158" s="37"/>
      <c r="KWR158" s="37"/>
      <c r="KWS158" s="37"/>
      <c r="KWT158" s="37"/>
      <c r="KWU158" s="37"/>
      <c r="KWV158" s="37"/>
      <c r="KWW158" s="37"/>
      <c r="KWX158" s="37"/>
      <c r="KWY158" s="37"/>
      <c r="KWZ158" s="37"/>
      <c r="KXA158" s="37"/>
      <c r="KXB158" s="37"/>
      <c r="KXC158" s="37"/>
      <c r="KXD158" s="37"/>
      <c r="KXE158" s="37"/>
      <c r="KXF158" s="37"/>
      <c r="KXG158" s="37"/>
      <c r="KXH158" s="37"/>
      <c r="KXI158" s="37"/>
      <c r="KXJ158" s="37"/>
      <c r="KXK158" s="37"/>
      <c r="KXL158" s="37"/>
      <c r="KXM158" s="37"/>
      <c r="KXN158" s="37"/>
      <c r="KXO158" s="37"/>
      <c r="KXP158" s="37"/>
      <c r="KXQ158" s="37"/>
      <c r="KXR158" s="37"/>
      <c r="KXS158" s="37"/>
      <c r="KXT158" s="37"/>
      <c r="KXU158" s="37"/>
      <c r="KXV158" s="37"/>
      <c r="KXW158" s="37"/>
      <c r="KXX158" s="37"/>
      <c r="KXY158" s="37"/>
      <c r="KXZ158" s="37"/>
      <c r="KYA158" s="37"/>
      <c r="KYB158" s="37"/>
      <c r="KYC158" s="37"/>
      <c r="KYD158" s="37"/>
      <c r="KYE158" s="37"/>
      <c r="KYF158" s="37"/>
      <c r="KYG158" s="37"/>
      <c r="KYH158" s="37"/>
      <c r="KYI158" s="37"/>
      <c r="KYJ158" s="37"/>
      <c r="KYK158" s="37"/>
      <c r="KYL158" s="37"/>
      <c r="KYM158" s="37"/>
      <c r="KYN158" s="37"/>
      <c r="KYO158" s="37"/>
      <c r="KYP158" s="37"/>
      <c r="KYQ158" s="37"/>
      <c r="KYR158" s="37"/>
      <c r="KYS158" s="37"/>
      <c r="KYT158" s="37"/>
      <c r="KYU158" s="37"/>
      <c r="KYV158" s="37"/>
      <c r="KYW158" s="37"/>
      <c r="KYX158" s="37"/>
      <c r="KYY158" s="37"/>
      <c r="KYZ158" s="37"/>
      <c r="KZA158" s="37"/>
      <c r="KZB158" s="37"/>
      <c r="KZC158" s="37"/>
      <c r="KZD158" s="37"/>
      <c r="KZE158" s="37"/>
      <c r="KZF158" s="37"/>
      <c r="KZG158" s="37"/>
      <c r="KZH158" s="37"/>
      <c r="KZI158" s="37"/>
      <c r="KZJ158" s="37"/>
      <c r="KZK158" s="37"/>
      <c r="KZL158" s="37"/>
      <c r="KZM158" s="37"/>
      <c r="KZN158" s="37"/>
      <c r="KZO158" s="37"/>
      <c r="KZP158" s="37"/>
      <c r="KZQ158" s="37"/>
      <c r="KZR158" s="37"/>
      <c r="KZS158" s="37"/>
      <c r="KZT158" s="37"/>
      <c r="KZU158" s="37"/>
      <c r="KZV158" s="37"/>
      <c r="KZW158" s="37"/>
      <c r="KZX158" s="37"/>
      <c r="KZY158" s="37"/>
      <c r="KZZ158" s="37"/>
      <c r="LAA158" s="37"/>
      <c r="LAB158" s="37"/>
      <c r="LAC158" s="37"/>
      <c r="LAD158" s="37"/>
      <c r="LAE158" s="37"/>
      <c r="LAF158" s="37"/>
      <c r="LAG158" s="37"/>
      <c r="LAH158" s="37"/>
      <c r="LAI158" s="37"/>
      <c r="LAJ158" s="37"/>
      <c r="LAK158" s="37"/>
      <c r="LAL158" s="37"/>
      <c r="LAM158" s="37"/>
      <c r="LAN158" s="37"/>
      <c r="LAO158" s="37"/>
      <c r="LAP158" s="37"/>
      <c r="LAQ158" s="37"/>
      <c r="LAR158" s="37"/>
      <c r="LAS158" s="37"/>
      <c r="LAT158" s="37"/>
      <c r="LAU158" s="37"/>
      <c r="LAV158" s="37"/>
      <c r="LAW158" s="37"/>
      <c r="LAX158" s="37"/>
      <c r="LAY158" s="37"/>
      <c r="LAZ158" s="37"/>
      <c r="LBA158" s="37"/>
      <c r="LBB158" s="37"/>
      <c r="LBC158" s="37"/>
      <c r="LBD158" s="37"/>
      <c r="LBE158" s="37"/>
      <c r="LBF158" s="37"/>
      <c r="LBG158" s="37"/>
      <c r="LBH158" s="37"/>
      <c r="LBI158" s="37"/>
      <c r="LBJ158" s="37"/>
      <c r="LBK158" s="37"/>
      <c r="LBL158" s="37"/>
      <c r="LBM158" s="37"/>
      <c r="LBN158" s="37"/>
      <c r="LBO158" s="37"/>
      <c r="LBP158" s="37"/>
      <c r="LBQ158" s="37"/>
      <c r="LBR158" s="37"/>
      <c r="LBS158" s="37"/>
      <c r="LBT158" s="37"/>
      <c r="LBU158" s="37"/>
      <c r="LBV158" s="37"/>
      <c r="LBW158" s="37"/>
      <c r="LBX158" s="37"/>
      <c r="LBY158" s="37"/>
      <c r="LBZ158" s="37"/>
      <c r="LCA158" s="37"/>
      <c r="LCB158" s="37"/>
      <c r="LCC158" s="37"/>
      <c r="LCD158" s="37"/>
      <c r="LCE158" s="37"/>
      <c r="LCF158" s="37"/>
      <c r="LCG158" s="37"/>
      <c r="LCH158" s="37"/>
      <c r="LCI158" s="37"/>
      <c r="LCJ158" s="37"/>
      <c r="LCK158" s="37"/>
      <c r="LCL158" s="37"/>
      <c r="LCM158" s="37"/>
      <c r="LCN158" s="37"/>
      <c r="LCO158" s="37"/>
      <c r="LCP158" s="37"/>
      <c r="LCQ158" s="37"/>
      <c r="LCR158" s="37"/>
      <c r="LCS158" s="37"/>
      <c r="LCT158" s="37"/>
      <c r="LCU158" s="37"/>
      <c r="LCV158" s="37"/>
      <c r="LCW158" s="37"/>
      <c r="LCX158" s="37"/>
      <c r="LCY158" s="37"/>
      <c r="LCZ158" s="37"/>
      <c r="LDA158" s="37"/>
      <c r="LDB158" s="37"/>
      <c r="LDC158" s="37"/>
      <c r="LDD158" s="37"/>
      <c r="LDE158" s="37"/>
      <c r="LDF158" s="37"/>
      <c r="LDG158" s="37"/>
      <c r="LDH158" s="37"/>
      <c r="LDI158" s="37"/>
      <c r="LDJ158" s="37"/>
      <c r="LDK158" s="37"/>
      <c r="LDL158" s="37"/>
      <c r="LDM158" s="37"/>
      <c r="LDN158" s="37"/>
      <c r="LDO158" s="37"/>
      <c r="LDP158" s="37"/>
      <c r="LDQ158" s="37"/>
      <c r="LDR158" s="37"/>
      <c r="LDS158" s="37"/>
      <c r="LDT158" s="37"/>
      <c r="LDU158" s="37"/>
      <c r="LDV158" s="37"/>
      <c r="LDW158" s="37"/>
      <c r="LDX158" s="37"/>
      <c r="LDY158" s="37"/>
      <c r="LDZ158" s="37"/>
      <c r="LEA158" s="37"/>
      <c r="LEB158" s="37"/>
      <c r="LEC158" s="37"/>
      <c r="LED158" s="37"/>
      <c r="LEE158" s="37"/>
      <c r="LEF158" s="37"/>
      <c r="LEG158" s="37"/>
      <c r="LEH158" s="37"/>
      <c r="LEI158" s="37"/>
      <c r="LEJ158" s="37"/>
      <c r="LEK158" s="37"/>
      <c r="LEL158" s="37"/>
      <c r="LEM158" s="37"/>
      <c r="LEN158" s="37"/>
      <c r="LEO158" s="37"/>
      <c r="LEP158" s="37"/>
      <c r="LEQ158" s="37"/>
      <c r="LER158" s="37"/>
      <c r="LES158" s="37"/>
      <c r="LET158" s="37"/>
      <c r="LEU158" s="37"/>
      <c r="LEV158" s="37"/>
      <c r="LEW158" s="37"/>
      <c r="LEX158" s="37"/>
      <c r="LEY158" s="37"/>
      <c r="LEZ158" s="37"/>
      <c r="LFA158" s="37"/>
      <c r="LFB158" s="37"/>
      <c r="LFC158" s="37"/>
      <c r="LFD158" s="37"/>
      <c r="LFE158" s="37"/>
      <c r="LFF158" s="37"/>
      <c r="LFG158" s="37"/>
      <c r="LFH158" s="37"/>
      <c r="LFI158" s="37"/>
      <c r="LFJ158" s="37"/>
      <c r="LFK158" s="37"/>
      <c r="LFL158" s="37"/>
      <c r="LFM158" s="37"/>
      <c r="LFN158" s="37"/>
      <c r="LFO158" s="37"/>
      <c r="LFP158" s="37"/>
      <c r="LFQ158" s="37"/>
      <c r="LFR158" s="37"/>
      <c r="LFS158" s="37"/>
      <c r="LFT158" s="37"/>
      <c r="LFU158" s="37"/>
      <c r="LFV158" s="37"/>
      <c r="LFW158" s="37"/>
      <c r="LFX158" s="37"/>
      <c r="LFY158" s="37"/>
      <c r="LFZ158" s="37"/>
      <c r="LGA158" s="37"/>
      <c r="LGB158" s="37"/>
      <c r="LGC158" s="37"/>
      <c r="LGD158" s="37"/>
      <c r="LGE158" s="37"/>
      <c r="LGF158" s="37"/>
      <c r="LGG158" s="37"/>
      <c r="LGH158" s="37"/>
      <c r="LGI158" s="37"/>
      <c r="LGJ158" s="37"/>
      <c r="LGK158" s="37"/>
      <c r="LGL158" s="37"/>
      <c r="LGM158" s="37"/>
      <c r="LGN158" s="37"/>
      <c r="LGO158" s="37"/>
      <c r="LGP158" s="37"/>
      <c r="LGQ158" s="37"/>
      <c r="LGR158" s="37"/>
      <c r="LGS158" s="37"/>
      <c r="LGT158" s="37"/>
      <c r="LGU158" s="37"/>
      <c r="LGV158" s="37"/>
      <c r="LGW158" s="37"/>
      <c r="LGX158" s="37"/>
      <c r="LGY158" s="37"/>
      <c r="LGZ158" s="37"/>
      <c r="LHA158" s="37"/>
      <c r="LHB158" s="37"/>
      <c r="LHC158" s="37"/>
      <c r="LHD158" s="37"/>
      <c r="LHE158" s="37"/>
      <c r="LHF158" s="37"/>
      <c r="LHG158" s="37"/>
      <c r="LHH158" s="37"/>
      <c r="LHI158" s="37"/>
      <c r="LHJ158" s="37"/>
      <c r="LHK158" s="37"/>
      <c r="LHL158" s="37"/>
      <c r="LHM158" s="37"/>
      <c r="LHN158" s="37"/>
      <c r="LHO158" s="37"/>
      <c r="LHP158" s="37"/>
      <c r="LHQ158" s="37"/>
      <c r="LHR158" s="37"/>
      <c r="LHS158" s="37"/>
      <c r="LHT158" s="37"/>
      <c r="LHU158" s="37"/>
      <c r="LHV158" s="37"/>
      <c r="LHW158" s="37"/>
      <c r="LHX158" s="37"/>
      <c r="LHY158" s="37"/>
      <c r="LHZ158" s="37"/>
      <c r="LIA158" s="37"/>
      <c r="LIB158" s="37"/>
      <c r="LIC158" s="37"/>
      <c r="LID158" s="37"/>
      <c r="LIE158" s="37"/>
      <c r="LIF158" s="37"/>
      <c r="LIG158" s="37"/>
      <c r="LIH158" s="37"/>
      <c r="LII158" s="37"/>
      <c r="LIJ158" s="37"/>
      <c r="LIK158" s="37"/>
      <c r="LIL158" s="37"/>
      <c r="LIM158" s="37"/>
      <c r="LIN158" s="37"/>
      <c r="LIO158" s="37"/>
      <c r="LIP158" s="37"/>
      <c r="LIQ158" s="37"/>
      <c r="LIR158" s="37"/>
      <c r="LIS158" s="37"/>
      <c r="LIT158" s="37"/>
      <c r="LIU158" s="37"/>
      <c r="LIV158" s="37"/>
      <c r="LIW158" s="37"/>
      <c r="LIX158" s="37"/>
      <c r="LIY158" s="37"/>
      <c r="LIZ158" s="37"/>
      <c r="LJA158" s="37"/>
      <c r="LJB158" s="37"/>
      <c r="LJC158" s="37"/>
      <c r="LJD158" s="37"/>
      <c r="LJE158" s="37"/>
      <c r="LJF158" s="37"/>
      <c r="LJG158" s="37"/>
      <c r="LJH158" s="37"/>
      <c r="LJI158" s="37"/>
      <c r="LJJ158" s="37"/>
      <c r="LJK158" s="37"/>
      <c r="LJL158" s="37"/>
      <c r="LJM158" s="37"/>
      <c r="LJN158" s="37"/>
      <c r="LJO158" s="37"/>
      <c r="LJP158" s="37"/>
      <c r="LJQ158" s="37"/>
      <c r="LJR158" s="37"/>
      <c r="LJS158" s="37"/>
      <c r="LJT158" s="37"/>
      <c r="LJU158" s="37"/>
      <c r="LJV158" s="37"/>
      <c r="LJW158" s="37"/>
      <c r="LJX158" s="37"/>
      <c r="LJY158" s="37"/>
      <c r="LJZ158" s="37"/>
      <c r="LKA158" s="37"/>
      <c r="LKB158" s="37"/>
      <c r="LKC158" s="37"/>
      <c r="LKD158" s="37"/>
      <c r="LKE158" s="37"/>
      <c r="LKF158" s="37"/>
      <c r="LKG158" s="37"/>
      <c r="LKH158" s="37"/>
      <c r="LKI158" s="37"/>
      <c r="LKJ158" s="37"/>
      <c r="LKK158" s="37"/>
      <c r="LKL158" s="37"/>
      <c r="LKM158" s="37"/>
      <c r="LKN158" s="37"/>
      <c r="LKO158" s="37"/>
      <c r="LKP158" s="37"/>
      <c r="LKQ158" s="37"/>
      <c r="LKR158" s="37"/>
      <c r="LKS158" s="37"/>
      <c r="LKT158" s="37"/>
      <c r="LKU158" s="37"/>
      <c r="LKV158" s="37"/>
      <c r="LKW158" s="37"/>
      <c r="LKX158" s="37"/>
      <c r="LKY158" s="37"/>
      <c r="LKZ158" s="37"/>
      <c r="LLA158" s="37"/>
      <c r="LLB158" s="37"/>
      <c r="LLC158" s="37"/>
      <c r="LLD158" s="37"/>
      <c r="LLE158" s="37"/>
      <c r="LLF158" s="37"/>
      <c r="LLG158" s="37"/>
      <c r="LLH158" s="37"/>
      <c r="LLI158" s="37"/>
      <c r="LLJ158" s="37"/>
      <c r="LLK158" s="37"/>
      <c r="LLL158" s="37"/>
      <c r="LLM158" s="37"/>
      <c r="LLN158" s="37"/>
      <c r="LLO158" s="37"/>
      <c r="LLP158" s="37"/>
      <c r="LLQ158" s="37"/>
      <c r="LLR158" s="37"/>
      <c r="LLS158" s="37"/>
      <c r="LLT158" s="37"/>
      <c r="LLU158" s="37"/>
      <c r="LLV158" s="37"/>
      <c r="LLW158" s="37"/>
      <c r="LLX158" s="37"/>
      <c r="LLY158" s="37"/>
      <c r="LLZ158" s="37"/>
      <c r="LMA158" s="37"/>
      <c r="LMB158" s="37"/>
      <c r="LMC158" s="37"/>
      <c r="LMD158" s="37"/>
      <c r="LME158" s="37"/>
      <c r="LMF158" s="37"/>
      <c r="LMG158" s="37"/>
      <c r="LMH158" s="37"/>
      <c r="LMI158" s="37"/>
      <c r="LMJ158" s="37"/>
      <c r="LMK158" s="37"/>
      <c r="LML158" s="37"/>
      <c r="LMM158" s="37"/>
      <c r="LMN158" s="37"/>
      <c r="LMO158" s="37"/>
      <c r="LMP158" s="37"/>
      <c r="LMQ158" s="37"/>
      <c r="LMR158" s="37"/>
      <c r="LMS158" s="37"/>
      <c r="LMT158" s="37"/>
      <c r="LMU158" s="37"/>
      <c r="LMV158" s="37"/>
      <c r="LMW158" s="37"/>
      <c r="LMX158" s="37"/>
      <c r="LMY158" s="37"/>
      <c r="LMZ158" s="37"/>
      <c r="LNA158" s="37"/>
      <c r="LNB158" s="37"/>
      <c r="LNC158" s="37"/>
      <c r="LND158" s="37"/>
      <c r="LNE158" s="37"/>
      <c r="LNF158" s="37"/>
      <c r="LNG158" s="37"/>
      <c r="LNH158" s="37"/>
      <c r="LNI158" s="37"/>
      <c r="LNJ158" s="37"/>
      <c r="LNK158" s="37"/>
      <c r="LNL158" s="37"/>
      <c r="LNM158" s="37"/>
      <c r="LNN158" s="37"/>
      <c r="LNO158" s="37"/>
      <c r="LNP158" s="37"/>
      <c r="LNQ158" s="37"/>
      <c r="LNR158" s="37"/>
      <c r="LNS158" s="37"/>
      <c r="LNT158" s="37"/>
      <c r="LNU158" s="37"/>
      <c r="LNV158" s="37"/>
      <c r="LNW158" s="37"/>
      <c r="LNX158" s="37"/>
      <c r="LNY158" s="37"/>
      <c r="LNZ158" s="37"/>
      <c r="LOA158" s="37"/>
      <c r="LOB158" s="37"/>
      <c r="LOC158" s="37"/>
      <c r="LOD158" s="37"/>
      <c r="LOE158" s="37"/>
      <c r="LOF158" s="37"/>
      <c r="LOG158" s="37"/>
      <c r="LOH158" s="37"/>
      <c r="LOI158" s="37"/>
      <c r="LOJ158" s="37"/>
      <c r="LOK158" s="37"/>
      <c r="LOL158" s="37"/>
      <c r="LOM158" s="37"/>
      <c r="LON158" s="37"/>
      <c r="LOO158" s="37"/>
      <c r="LOP158" s="37"/>
      <c r="LOQ158" s="37"/>
      <c r="LOR158" s="37"/>
      <c r="LOS158" s="37"/>
      <c r="LOT158" s="37"/>
      <c r="LOU158" s="37"/>
      <c r="LOV158" s="37"/>
      <c r="LOW158" s="37"/>
      <c r="LOX158" s="37"/>
      <c r="LOY158" s="37"/>
      <c r="LOZ158" s="37"/>
      <c r="LPA158" s="37"/>
      <c r="LPB158" s="37"/>
      <c r="LPC158" s="37"/>
      <c r="LPD158" s="37"/>
      <c r="LPE158" s="37"/>
      <c r="LPF158" s="37"/>
      <c r="LPG158" s="37"/>
      <c r="LPH158" s="37"/>
      <c r="LPI158" s="37"/>
      <c r="LPJ158" s="37"/>
      <c r="LPK158" s="37"/>
      <c r="LPL158" s="37"/>
      <c r="LPM158" s="37"/>
      <c r="LPN158" s="37"/>
      <c r="LPO158" s="37"/>
      <c r="LPP158" s="37"/>
      <c r="LPQ158" s="37"/>
      <c r="LPR158" s="37"/>
      <c r="LPS158" s="37"/>
      <c r="LPT158" s="37"/>
      <c r="LPU158" s="37"/>
      <c r="LPV158" s="37"/>
      <c r="LPW158" s="37"/>
      <c r="LPX158" s="37"/>
      <c r="LPY158" s="37"/>
      <c r="LPZ158" s="37"/>
      <c r="LQA158" s="37"/>
      <c r="LQB158" s="37"/>
      <c r="LQC158" s="37"/>
      <c r="LQD158" s="37"/>
      <c r="LQE158" s="37"/>
      <c r="LQF158" s="37"/>
      <c r="LQG158" s="37"/>
      <c r="LQH158" s="37"/>
      <c r="LQI158" s="37"/>
      <c r="LQJ158" s="37"/>
      <c r="LQK158" s="37"/>
      <c r="LQL158" s="37"/>
      <c r="LQM158" s="37"/>
      <c r="LQN158" s="37"/>
      <c r="LQO158" s="37"/>
      <c r="LQP158" s="37"/>
      <c r="LQQ158" s="37"/>
      <c r="LQR158" s="37"/>
      <c r="LQS158" s="37"/>
      <c r="LQT158" s="37"/>
      <c r="LQU158" s="37"/>
      <c r="LQV158" s="37"/>
      <c r="LQW158" s="37"/>
      <c r="LQX158" s="37"/>
      <c r="LQY158" s="37"/>
      <c r="LQZ158" s="37"/>
      <c r="LRA158" s="37"/>
      <c r="LRB158" s="37"/>
      <c r="LRC158" s="37"/>
      <c r="LRD158" s="37"/>
      <c r="LRE158" s="37"/>
      <c r="LRF158" s="37"/>
      <c r="LRG158" s="37"/>
      <c r="LRH158" s="37"/>
      <c r="LRI158" s="37"/>
      <c r="LRJ158" s="37"/>
      <c r="LRK158" s="37"/>
      <c r="LRL158" s="37"/>
      <c r="LRM158" s="37"/>
      <c r="LRN158" s="37"/>
      <c r="LRO158" s="37"/>
      <c r="LRP158" s="37"/>
      <c r="LRQ158" s="37"/>
      <c r="LRR158" s="37"/>
      <c r="LRS158" s="37"/>
      <c r="LRT158" s="37"/>
      <c r="LRU158" s="37"/>
      <c r="LRV158" s="37"/>
      <c r="LRW158" s="37"/>
      <c r="LRX158" s="37"/>
      <c r="LRY158" s="37"/>
      <c r="LRZ158" s="37"/>
      <c r="LSA158" s="37"/>
      <c r="LSB158" s="37"/>
      <c r="LSC158" s="37"/>
      <c r="LSD158" s="37"/>
      <c r="LSE158" s="37"/>
      <c r="LSF158" s="37"/>
      <c r="LSG158" s="37"/>
      <c r="LSH158" s="37"/>
      <c r="LSI158" s="37"/>
      <c r="LSJ158" s="37"/>
      <c r="LSK158" s="37"/>
      <c r="LSL158" s="37"/>
      <c r="LSM158" s="37"/>
      <c r="LSN158" s="37"/>
      <c r="LSO158" s="37"/>
      <c r="LSP158" s="37"/>
      <c r="LSQ158" s="37"/>
      <c r="LSR158" s="37"/>
      <c r="LSS158" s="37"/>
      <c r="LST158" s="37"/>
      <c r="LSU158" s="37"/>
      <c r="LSV158" s="37"/>
      <c r="LSW158" s="37"/>
      <c r="LSX158" s="37"/>
      <c r="LSY158" s="37"/>
      <c r="LSZ158" s="37"/>
      <c r="LTA158" s="37"/>
      <c r="LTB158" s="37"/>
      <c r="LTC158" s="37"/>
      <c r="LTD158" s="37"/>
      <c r="LTE158" s="37"/>
      <c r="LTF158" s="37"/>
      <c r="LTG158" s="37"/>
      <c r="LTH158" s="37"/>
      <c r="LTI158" s="37"/>
      <c r="LTJ158" s="37"/>
      <c r="LTK158" s="37"/>
      <c r="LTL158" s="37"/>
      <c r="LTM158" s="37"/>
      <c r="LTN158" s="37"/>
      <c r="LTO158" s="37"/>
      <c r="LTP158" s="37"/>
      <c r="LTQ158" s="37"/>
      <c r="LTR158" s="37"/>
      <c r="LTS158" s="37"/>
      <c r="LTT158" s="37"/>
      <c r="LTU158" s="37"/>
      <c r="LTV158" s="37"/>
      <c r="LTW158" s="37"/>
      <c r="LTX158" s="37"/>
      <c r="LTY158" s="37"/>
      <c r="LTZ158" s="37"/>
      <c r="LUA158" s="37"/>
      <c r="LUB158" s="37"/>
      <c r="LUC158" s="37"/>
      <c r="LUD158" s="37"/>
      <c r="LUE158" s="37"/>
      <c r="LUF158" s="37"/>
      <c r="LUG158" s="37"/>
      <c r="LUH158" s="37"/>
      <c r="LUI158" s="37"/>
      <c r="LUJ158" s="37"/>
      <c r="LUK158" s="37"/>
      <c r="LUL158" s="37"/>
      <c r="LUM158" s="37"/>
      <c r="LUN158" s="37"/>
      <c r="LUO158" s="37"/>
      <c r="LUP158" s="37"/>
      <c r="LUQ158" s="37"/>
      <c r="LUR158" s="37"/>
      <c r="LUS158" s="37"/>
      <c r="LUT158" s="37"/>
      <c r="LUU158" s="37"/>
      <c r="LUV158" s="37"/>
      <c r="LUW158" s="37"/>
      <c r="LUX158" s="37"/>
      <c r="LUY158" s="37"/>
      <c r="LUZ158" s="37"/>
      <c r="LVA158" s="37"/>
      <c r="LVB158" s="37"/>
      <c r="LVC158" s="37"/>
      <c r="LVD158" s="37"/>
      <c r="LVE158" s="37"/>
      <c r="LVF158" s="37"/>
      <c r="LVG158" s="37"/>
      <c r="LVH158" s="37"/>
      <c r="LVI158" s="37"/>
      <c r="LVJ158" s="37"/>
      <c r="LVK158" s="37"/>
      <c r="LVL158" s="37"/>
      <c r="LVM158" s="37"/>
      <c r="LVN158" s="37"/>
      <c r="LVO158" s="37"/>
      <c r="LVP158" s="37"/>
      <c r="LVQ158" s="37"/>
      <c r="LVR158" s="37"/>
      <c r="LVS158" s="37"/>
      <c r="LVT158" s="37"/>
      <c r="LVU158" s="37"/>
      <c r="LVV158" s="37"/>
      <c r="LVW158" s="37"/>
      <c r="LVX158" s="37"/>
      <c r="LVY158" s="37"/>
      <c r="LVZ158" s="37"/>
      <c r="LWA158" s="37"/>
      <c r="LWB158" s="37"/>
      <c r="LWC158" s="37"/>
      <c r="LWD158" s="37"/>
      <c r="LWE158" s="37"/>
      <c r="LWF158" s="37"/>
      <c r="LWG158" s="37"/>
      <c r="LWH158" s="37"/>
      <c r="LWI158" s="37"/>
      <c r="LWJ158" s="37"/>
      <c r="LWK158" s="37"/>
      <c r="LWL158" s="37"/>
      <c r="LWM158" s="37"/>
      <c r="LWN158" s="37"/>
      <c r="LWO158" s="37"/>
      <c r="LWP158" s="37"/>
      <c r="LWQ158" s="37"/>
      <c r="LWR158" s="37"/>
      <c r="LWS158" s="37"/>
      <c r="LWT158" s="37"/>
      <c r="LWU158" s="37"/>
      <c r="LWV158" s="37"/>
      <c r="LWW158" s="37"/>
      <c r="LWX158" s="37"/>
      <c r="LWY158" s="37"/>
      <c r="LWZ158" s="37"/>
      <c r="LXA158" s="37"/>
      <c r="LXB158" s="37"/>
      <c r="LXC158" s="37"/>
      <c r="LXD158" s="37"/>
      <c r="LXE158" s="37"/>
      <c r="LXF158" s="37"/>
      <c r="LXG158" s="37"/>
      <c r="LXH158" s="37"/>
      <c r="LXI158" s="37"/>
      <c r="LXJ158" s="37"/>
      <c r="LXK158" s="37"/>
      <c r="LXL158" s="37"/>
      <c r="LXM158" s="37"/>
      <c r="LXN158" s="37"/>
      <c r="LXO158" s="37"/>
      <c r="LXP158" s="37"/>
      <c r="LXQ158" s="37"/>
      <c r="LXR158" s="37"/>
      <c r="LXS158" s="37"/>
      <c r="LXT158" s="37"/>
      <c r="LXU158" s="37"/>
      <c r="LXV158" s="37"/>
      <c r="LXW158" s="37"/>
      <c r="LXX158" s="37"/>
      <c r="LXY158" s="37"/>
      <c r="LXZ158" s="37"/>
      <c r="LYA158" s="37"/>
      <c r="LYB158" s="37"/>
      <c r="LYC158" s="37"/>
      <c r="LYD158" s="37"/>
      <c r="LYE158" s="37"/>
      <c r="LYF158" s="37"/>
      <c r="LYG158" s="37"/>
      <c r="LYH158" s="37"/>
      <c r="LYI158" s="37"/>
      <c r="LYJ158" s="37"/>
      <c r="LYK158" s="37"/>
      <c r="LYL158" s="37"/>
      <c r="LYM158" s="37"/>
      <c r="LYN158" s="37"/>
      <c r="LYO158" s="37"/>
      <c r="LYP158" s="37"/>
      <c r="LYQ158" s="37"/>
      <c r="LYR158" s="37"/>
      <c r="LYS158" s="37"/>
      <c r="LYT158" s="37"/>
      <c r="LYU158" s="37"/>
      <c r="LYV158" s="37"/>
      <c r="LYW158" s="37"/>
      <c r="LYX158" s="37"/>
      <c r="LYY158" s="37"/>
      <c r="LYZ158" s="37"/>
      <c r="LZA158" s="37"/>
      <c r="LZB158" s="37"/>
      <c r="LZC158" s="37"/>
      <c r="LZD158" s="37"/>
      <c r="LZE158" s="37"/>
      <c r="LZF158" s="37"/>
      <c r="LZG158" s="37"/>
      <c r="LZH158" s="37"/>
      <c r="LZI158" s="37"/>
      <c r="LZJ158" s="37"/>
      <c r="LZK158" s="37"/>
      <c r="LZL158" s="37"/>
      <c r="LZM158" s="37"/>
      <c r="LZN158" s="37"/>
      <c r="LZO158" s="37"/>
      <c r="LZP158" s="37"/>
      <c r="LZQ158" s="37"/>
      <c r="LZR158" s="37"/>
      <c r="LZS158" s="37"/>
      <c r="LZT158" s="37"/>
      <c r="LZU158" s="37"/>
      <c r="LZV158" s="37"/>
      <c r="LZW158" s="37"/>
      <c r="LZX158" s="37"/>
      <c r="LZY158" s="37"/>
      <c r="LZZ158" s="37"/>
      <c r="MAA158" s="37"/>
      <c r="MAB158" s="37"/>
      <c r="MAC158" s="37"/>
      <c r="MAD158" s="37"/>
      <c r="MAE158" s="37"/>
      <c r="MAF158" s="37"/>
      <c r="MAG158" s="37"/>
      <c r="MAH158" s="37"/>
      <c r="MAI158" s="37"/>
      <c r="MAJ158" s="37"/>
      <c r="MAK158" s="37"/>
      <c r="MAL158" s="37"/>
      <c r="MAM158" s="37"/>
      <c r="MAN158" s="37"/>
      <c r="MAO158" s="37"/>
      <c r="MAP158" s="37"/>
      <c r="MAQ158" s="37"/>
      <c r="MAR158" s="37"/>
      <c r="MAS158" s="37"/>
      <c r="MAT158" s="37"/>
      <c r="MAU158" s="37"/>
      <c r="MAV158" s="37"/>
      <c r="MAW158" s="37"/>
      <c r="MAX158" s="37"/>
      <c r="MAY158" s="37"/>
      <c r="MAZ158" s="37"/>
      <c r="MBA158" s="37"/>
      <c r="MBB158" s="37"/>
      <c r="MBC158" s="37"/>
      <c r="MBD158" s="37"/>
      <c r="MBE158" s="37"/>
      <c r="MBF158" s="37"/>
      <c r="MBG158" s="37"/>
      <c r="MBH158" s="37"/>
      <c r="MBI158" s="37"/>
      <c r="MBJ158" s="37"/>
      <c r="MBK158" s="37"/>
      <c r="MBL158" s="37"/>
      <c r="MBM158" s="37"/>
      <c r="MBN158" s="37"/>
      <c r="MBO158" s="37"/>
      <c r="MBP158" s="37"/>
      <c r="MBQ158" s="37"/>
      <c r="MBR158" s="37"/>
      <c r="MBS158" s="37"/>
      <c r="MBT158" s="37"/>
      <c r="MBU158" s="37"/>
      <c r="MBV158" s="37"/>
      <c r="MBW158" s="37"/>
      <c r="MBX158" s="37"/>
      <c r="MBY158" s="37"/>
      <c r="MBZ158" s="37"/>
      <c r="MCA158" s="37"/>
      <c r="MCB158" s="37"/>
      <c r="MCC158" s="37"/>
      <c r="MCD158" s="37"/>
      <c r="MCE158" s="37"/>
      <c r="MCF158" s="37"/>
      <c r="MCG158" s="37"/>
      <c r="MCH158" s="37"/>
      <c r="MCI158" s="37"/>
      <c r="MCJ158" s="37"/>
      <c r="MCK158" s="37"/>
      <c r="MCL158" s="37"/>
      <c r="MCM158" s="37"/>
      <c r="MCN158" s="37"/>
      <c r="MCO158" s="37"/>
      <c r="MCP158" s="37"/>
      <c r="MCQ158" s="37"/>
      <c r="MCR158" s="37"/>
      <c r="MCS158" s="37"/>
      <c r="MCT158" s="37"/>
      <c r="MCU158" s="37"/>
      <c r="MCV158" s="37"/>
      <c r="MCW158" s="37"/>
      <c r="MCX158" s="37"/>
      <c r="MCY158" s="37"/>
      <c r="MCZ158" s="37"/>
      <c r="MDA158" s="37"/>
      <c r="MDB158" s="37"/>
      <c r="MDC158" s="37"/>
      <c r="MDD158" s="37"/>
      <c r="MDE158" s="37"/>
      <c r="MDF158" s="37"/>
      <c r="MDG158" s="37"/>
      <c r="MDH158" s="37"/>
      <c r="MDI158" s="37"/>
      <c r="MDJ158" s="37"/>
      <c r="MDK158" s="37"/>
      <c r="MDL158" s="37"/>
      <c r="MDM158" s="37"/>
      <c r="MDN158" s="37"/>
      <c r="MDO158" s="37"/>
      <c r="MDP158" s="37"/>
      <c r="MDQ158" s="37"/>
      <c r="MDR158" s="37"/>
      <c r="MDS158" s="37"/>
      <c r="MDT158" s="37"/>
      <c r="MDU158" s="37"/>
      <c r="MDV158" s="37"/>
      <c r="MDW158" s="37"/>
      <c r="MDX158" s="37"/>
      <c r="MDY158" s="37"/>
      <c r="MDZ158" s="37"/>
      <c r="MEA158" s="37"/>
      <c r="MEB158" s="37"/>
      <c r="MEC158" s="37"/>
      <c r="MED158" s="37"/>
      <c r="MEE158" s="37"/>
      <c r="MEF158" s="37"/>
      <c r="MEG158" s="37"/>
      <c r="MEH158" s="37"/>
      <c r="MEI158" s="37"/>
      <c r="MEJ158" s="37"/>
      <c r="MEK158" s="37"/>
      <c r="MEL158" s="37"/>
      <c r="MEM158" s="37"/>
      <c r="MEN158" s="37"/>
      <c r="MEO158" s="37"/>
      <c r="MEP158" s="37"/>
      <c r="MEQ158" s="37"/>
      <c r="MER158" s="37"/>
      <c r="MES158" s="37"/>
      <c r="MET158" s="37"/>
      <c r="MEU158" s="37"/>
      <c r="MEV158" s="37"/>
      <c r="MEW158" s="37"/>
      <c r="MEX158" s="37"/>
      <c r="MEY158" s="37"/>
      <c r="MEZ158" s="37"/>
      <c r="MFA158" s="37"/>
      <c r="MFB158" s="37"/>
      <c r="MFC158" s="37"/>
      <c r="MFD158" s="37"/>
      <c r="MFE158" s="37"/>
      <c r="MFF158" s="37"/>
      <c r="MFG158" s="37"/>
      <c r="MFH158" s="37"/>
      <c r="MFI158" s="37"/>
      <c r="MFJ158" s="37"/>
      <c r="MFK158" s="37"/>
      <c r="MFL158" s="37"/>
      <c r="MFM158" s="37"/>
      <c r="MFN158" s="37"/>
      <c r="MFO158" s="37"/>
      <c r="MFP158" s="37"/>
      <c r="MFQ158" s="37"/>
      <c r="MFR158" s="37"/>
      <c r="MFS158" s="37"/>
      <c r="MFT158" s="37"/>
      <c r="MFU158" s="37"/>
      <c r="MFV158" s="37"/>
      <c r="MFW158" s="37"/>
      <c r="MFX158" s="37"/>
      <c r="MFY158" s="37"/>
      <c r="MFZ158" s="37"/>
      <c r="MGA158" s="37"/>
      <c r="MGB158" s="37"/>
      <c r="MGC158" s="37"/>
      <c r="MGD158" s="37"/>
      <c r="MGE158" s="37"/>
      <c r="MGF158" s="37"/>
      <c r="MGG158" s="37"/>
      <c r="MGH158" s="37"/>
      <c r="MGI158" s="37"/>
      <c r="MGJ158" s="37"/>
      <c r="MGK158" s="37"/>
      <c r="MGL158" s="37"/>
      <c r="MGM158" s="37"/>
      <c r="MGN158" s="37"/>
      <c r="MGO158" s="37"/>
      <c r="MGP158" s="37"/>
      <c r="MGQ158" s="37"/>
      <c r="MGR158" s="37"/>
      <c r="MGS158" s="37"/>
      <c r="MGT158" s="37"/>
      <c r="MGU158" s="37"/>
      <c r="MGV158" s="37"/>
      <c r="MGW158" s="37"/>
      <c r="MGX158" s="37"/>
      <c r="MGY158" s="37"/>
      <c r="MGZ158" s="37"/>
      <c r="MHA158" s="37"/>
      <c r="MHB158" s="37"/>
      <c r="MHC158" s="37"/>
      <c r="MHD158" s="37"/>
      <c r="MHE158" s="37"/>
      <c r="MHF158" s="37"/>
      <c r="MHG158" s="37"/>
      <c r="MHH158" s="37"/>
      <c r="MHI158" s="37"/>
      <c r="MHJ158" s="37"/>
      <c r="MHK158" s="37"/>
      <c r="MHL158" s="37"/>
      <c r="MHM158" s="37"/>
      <c r="MHN158" s="37"/>
      <c r="MHO158" s="37"/>
      <c r="MHP158" s="37"/>
      <c r="MHQ158" s="37"/>
      <c r="MHR158" s="37"/>
      <c r="MHS158" s="37"/>
      <c r="MHT158" s="37"/>
      <c r="MHU158" s="37"/>
      <c r="MHV158" s="37"/>
      <c r="MHW158" s="37"/>
      <c r="MHX158" s="37"/>
      <c r="MHY158" s="37"/>
      <c r="MHZ158" s="37"/>
      <c r="MIA158" s="37"/>
      <c r="MIB158" s="37"/>
      <c r="MIC158" s="37"/>
      <c r="MID158" s="37"/>
      <c r="MIE158" s="37"/>
      <c r="MIF158" s="37"/>
      <c r="MIG158" s="37"/>
      <c r="MIH158" s="37"/>
      <c r="MII158" s="37"/>
      <c r="MIJ158" s="37"/>
      <c r="MIK158" s="37"/>
      <c r="MIL158" s="37"/>
      <c r="MIM158" s="37"/>
      <c r="MIN158" s="37"/>
      <c r="MIO158" s="37"/>
      <c r="MIP158" s="37"/>
      <c r="MIQ158" s="37"/>
      <c r="MIR158" s="37"/>
      <c r="MIS158" s="37"/>
      <c r="MIT158" s="37"/>
      <c r="MIU158" s="37"/>
      <c r="MIV158" s="37"/>
      <c r="MIW158" s="37"/>
      <c r="MIX158" s="37"/>
      <c r="MIY158" s="37"/>
      <c r="MIZ158" s="37"/>
      <c r="MJA158" s="37"/>
      <c r="MJB158" s="37"/>
      <c r="MJC158" s="37"/>
      <c r="MJD158" s="37"/>
      <c r="MJE158" s="37"/>
      <c r="MJF158" s="37"/>
      <c r="MJG158" s="37"/>
      <c r="MJH158" s="37"/>
      <c r="MJI158" s="37"/>
      <c r="MJJ158" s="37"/>
      <c r="MJK158" s="37"/>
      <c r="MJL158" s="37"/>
      <c r="MJM158" s="37"/>
      <c r="MJN158" s="37"/>
      <c r="MJO158" s="37"/>
      <c r="MJP158" s="37"/>
      <c r="MJQ158" s="37"/>
      <c r="MJR158" s="37"/>
      <c r="MJS158" s="37"/>
      <c r="MJT158" s="37"/>
      <c r="MJU158" s="37"/>
      <c r="MJV158" s="37"/>
      <c r="MJW158" s="37"/>
      <c r="MJX158" s="37"/>
      <c r="MJY158" s="37"/>
      <c r="MJZ158" s="37"/>
      <c r="MKA158" s="37"/>
      <c r="MKB158" s="37"/>
      <c r="MKC158" s="37"/>
      <c r="MKD158" s="37"/>
      <c r="MKE158" s="37"/>
      <c r="MKF158" s="37"/>
      <c r="MKG158" s="37"/>
      <c r="MKH158" s="37"/>
      <c r="MKI158" s="37"/>
      <c r="MKJ158" s="37"/>
      <c r="MKK158" s="37"/>
      <c r="MKL158" s="37"/>
      <c r="MKM158" s="37"/>
      <c r="MKN158" s="37"/>
      <c r="MKO158" s="37"/>
      <c r="MKP158" s="37"/>
      <c r="MKQ158" s="37"/>
      <c r="MKR158" s="37"/>
      <c r="MKS158" s="37"/>
      <c r="MKT158" s="37"/>
      <c r="MKU158" s="37"/>
      <c r="MKV158" s="37"/>
      <c r="MKW158" s="37"/>
      <c r="MKX158" s="37"/>
      <c r="MKY158" s="37"/>
      <c r="MKZ158" s="37"/>
      <c r="MLA158" s="37"/>
      <c r="MLB158" s="37"/>
      <c r="MLC158" s="37"/>
      <c r="MLD158" s="37"/>
      <c r="MLE158" s="37"/>
      <c r="MLF158" s="37"/>
      <c r="MLG158" s="37"/>
      <c r="MLH158" s="37"/>
      <c r="MLI158" s="37"/>
      <c r="MLJ158" s="37"/>
      <c r="MLK158" s="37"/>
      <c r="MLL158" s="37"/>
      <c r="MLM158" s="37"/>
      <c r="MLN158" s="37"/>
      <c r="MLO158" s="37"/>
      <c r="MLP158" s="37"/>
      <c r="MLQ158" s="37"/>
      <c r="MLR158" s="37"/>
      <c r="MLS158" s="37"/>
      <c r="MLT158" s="37"/>
      <c r="MLU158" s="37"/>
      <c r="MLV158" s="37"/>
      <c r="MLW158" s="37"/>
      <c r="MLX158" s="37"/>
      <c r="MLY158" s="37"/>
      <c r="MLZ158" s="37"/>
      <c r="MMA158" s="37"/>
      <c r="MMB158" s="37"/>
      <c r="MMC158" s="37"/>
      <c r="MMD158" s="37"/>
      <c r="MME158" s="37"/>
      <c r="MMF158" s="37"/>
      <c r="MMG158" s="37"/>
      <c r="MMH158" s="37"/>
      <c r="MMI158" s="37"/>
      <c r="MMJ158" s="37"/>
      <c r="MMK158" s="37"/>
      <c r="MML158" s="37"/>
      <c r="MMM158" s="37"/>
      <c r="MMN158" s="37"/>
      <c r="MMO158" s="37"/>
      <c r="MMP158" s="37"/>
      <c r="MMQ158" s="37"/>
      <c r="MMR158" s="37"/>
      <c r="MMS158" s="37"/>
      <c r="MMT158" s="37"/>
      <c r="MMU158" s="37"/>
      <c r="MMV158" s="37"/>
      <c r="MMW158" s="37"/>
      <c r="MMX158" s="37"/>
      <c r="MMY158" s="37"/>
      <c r="MMZ158" s="37"/>
      <c r="MNA158" s="37"/>
      <c r="MNB158" s="37"/>
      <c r="MNC158" s="37"/>
      <c r="MND158" s="37"/>
      <c r="MNE158" s="37"/>
      <c r="MNF158" s="37"/>
      <c r="MNG158" s="37"/>
      <c r="MNH158" s="37"/>
      <c r="MNI158" s="37"/>
      <c r="MNJ158" s="37"/>
      <c r="MNK158" s="37"/>
      <c r="MNL158" s="37"/>
      <c r="MNM158" s="37"/>
      <c r="MNN158" s="37"/>
      <c r="MNO158" s="37"/>
      <c r="MNP158" s="37"/>
      <c r="MNQ158" s="37"/>
      <c r="MNR158" s="37"/>
      <c r="MNS158" s="37"/>
      <c r="MNT158" s="37"/>
      <c r="MNU158" s="37"/>
      <c r="MNV158" s="37"/>
      <c r="MNW158" s="37"/>
      <c r="MNX158" s="37"/>
      <c r="MNY158" s="37"/>
      <c r="MNZ158" s="37"/>
      <c r="MOA158" s="37"/>
      <c r="MOB158" s="37"/>
      <c r="MOC158" s="37"/>
      <c r="MOD158" s="37"/>
      <c r="MOE158" s="37"/>
      <c r="MOF158" s="37"/>
      <c r="MOG158" s="37"/>
      <c r="MOH158" s="37"/>
      <c r="MOI158" s="37"/>
      <c r="MOJ158" s="37"/>
      <c r="MOK158" s="37"/>
      <c r="MOL158" s="37"/>
      <c r="MOM158" s="37"/>
      <c r="MON158" s="37"/>
      <c r="MOO158" s="37"/>
      <c r="MOP158" s="37"/>
      <c r="MOQ158" s="37"/>
      <c r="MOR158" s="37"/>
      <c r="MOS158" s="37"/>
      <c r="MOT158" s="37"/>
      <c r="MOU158" s="37"/>
      <c r="MOV158" s="37"/>
      <c r="MOW158" s="37"/>
      <c r="MOX158" s="37"/>
      <c r="MOY158" s="37"/>
      <c r="MOZ158" s="37"/>
      <c r="MPA158" s="37"/>
      <c r="MPB158" s="37"/>
      <c r="MPC158" s="37"/>
      <c r="MPD158" s="37"/>
      <c r="MPE158" s="37"/>
      <c r="MPF158" s="37"/>
      <c r="MPG158" s="37"/>
      <c r="MPH158" s="37"/>
      <c r="MPI158" s="37"/>
      <c r="MPJ158" s="37"/>
      <c r="MPK158" s="37"/>
      <c r="MPL158" s="37"/>
      <c r="MPM158" s="37"/>
      <c r="MPN158" s="37"/>
      <c r="MPO158" s="37"/>
      <c r="MPP158" s="37"/>
      <c r="MPQ158" s="37"/>
      <c r="MPR158" s="37"/>
      <c r="MPS158" s="37"/>
      <c r="MPT158" s="37"/>
      <c r="MPU158" s="37"/>
      <c r="MPV158" s="37"/>
      <c r="MPW158" s="37"/>
      <c r="MPX158" s="37"/>
      <c r="MPY158" s="37"/>
      <c r="MPZ158" s="37"/>
      <c r="MQA158" s="37"/>
      <c r="MQB158" s="37"/>
      <c r="MQC158" s="37"/>
      <c r="MQD158" s="37"/>
      <c r="MQE158" s="37"/>
      <c r="MQF158" s="37"/>
      <c r="MQG158" s="37"/>
      <c r="MQH158" s="37"/>
      <c r="MQI158" s="37"/>
      <c r="MQJ158" s="37"/>
      <c r="MQK158" s="37"/>
      <c r="MQL158" s="37"/>
      <c r="MQM158" s="37"/>
      <c r="MQN158" s="37"/>
      <c r="MQO158" s="37"/>
      <c r="MQP158" s="37"/>
      <c r="MQQ158" s="37"/>
      <c r="MQR158" s="37"/>
      <c r="MQS158" s="37"/>
      <c r="MQT158" s="37"/>
      <c r="MQU158" s="37"/>
      <c r="MQV158" s="37"/>
      <c r="MQW158" s="37"/>
      <c r="MQX158" s="37"/>
      <c r="MQY158" s="37"/>
      <c r="MQZ158" s="37"/>
      <c r="MRA158" s="37"/>
      <c r="MRB158" s="37"/>
      <c r="MRC158" s="37"/>
      <c r="MRD158" s="37"/>
      <c r="MRE158" s="37"/>
      <c r="MRF158" s="37"/>
      <c r="MRG158" s="37"/>
      <c r="MRH158" s="37"/>
      <c r="MRI158" s="37"/>
      <c r="MRJ158" s="37"/>
      <c r="MRK158" s="37"/>
      <c r="MRL158" s="37"/>
      <c r="MRM158" s="37"/>
      <c r="MRN158" s="37"/>
      <c r="MRO158" s="37"/>
      <c r="MRP158" s="37"/>
      <c r="MRQ158" s="37"/>
      <c r="MRR158" s="37"/>
      <c r="MRS158" s="37"/>
      <c r="MRT158" s="37"/>
      <c r="MRU158" s="37"/>
      <c r="MRV158" s="37"/>
      <c r="MRW158" s="37"/>
      <c r="MRX158" s="37"/>
      <c r="MRY158" s="37"/>
      <c r="MRZ158" s="37"/>
      <c r="MSA158" s="37"/>
      <c r="MSB158" s="37"/>
      <c r="MSC158" s="37"/>
      <c r="MSD158" s="37"/>
      <c r="MSE158" s="37"/>
      <c r="MSF158" s="37"/>
      <c r="MSG158" s="37"/>
      <c r="MSH158" s="37"/>
      <c r="MSI158" s="37"/>
      <c r="MSJ158" s="37"/>
      <c r="MSK158" s="37"/>
      <c r="MSL158" s="37"/>
      <c r="MSM158" s="37"/>
      <c r="MSN158" s="37"/>
      <c r="MSO158" s="37"/>
      <c r="MSP158" s="37"/>
      <c r="MSQ158" s="37"/>
      <c r="MSR158" s="37"/>
      <c r="MSS158" s="37"/>
      <c r="MST158" s="37"/>
      <c r="MSU158" s="37"/>
      <c r="MSV158" s="37"/>
      <c r="MSW158" s="37"/>
      <c r="MSX158" s="37"/>
      <c r="MSY158" s="37"/>
      <c r="MSZ158" s="37"/>
      <c r="MTA158" s="37"/>
      <c r="MTB158" s="37"/>
      <c r="MTC158" s="37"/>
      <c r="MTD158" s="37"/>
      <c r="MTE158" s="37"/>
      <c r="MTF158" s="37"/>
      <c r="MTG158" s="37"/>
      <c r="MTH158" s="37"/>
      <c r="MTI158" s="37"/>
      <c r="MTJ158" s="37"/>
      <c r="MTK158" s="37"/>
      <c r="MTL158" s="37"/>
      <c r="MTM158" s="37"/>
      <c r="MTN158" s="37"/>
      <c r="MTO158" s="37"/>
      <c r="MTP158" s="37"/>
      <c r="MTQ158" s="37"/>
      <c r="MTR158" s="37"/>
      <c r="MTS158" s="37"/>
      <c r="MTT158" s="37"/>
      <c r="MTU158" s="37"/>
      <c r="MTV158" s="37"/>
      <c r="MTW158" s="37"/>
      <c r="MTX158" s="37"/>
      <c r="MTY158" s="37"/>
      <c r="MTZ158" s="37"/>
      <c r="MUA158" s="37"/>
      <c r="MUB158" s="37"/>
      <c r="MUC158" s="37"/>
      <c r="MUD158" s="37"/>
      <c r="MUE158" s="37"/>
      <c r="MUF158" s="37"/>
      <c r="MUG158" s="37"/>
      <c r="MUH158" s="37"/>
      <c r="MUI158" s="37"/>
      <c r="MUJ158" s="37"/>
      <c r="MUK158" s="37"/>
      <c r="MUL158" s="37"/>
      <c r="MUM158" s="37"/>
      <c r="MUN158" s="37"/>
      <c r="MUO158" s="37"/>
      <c r="MUP158" s="37"/>
      <c r="MUQ158" s="37"/>
      <c r="MUR158" s="37"/>
      <c r="MUS158" s="37"/>
      <c r="MUT158" s="37"/>
      <c r="MUU158" s="37"/>
      <c r="MUV158" s="37"/>
      <c r="MUW158" s="37"/>
      <c r="MUX158" s="37"/>
      <c r="MUY158" s="37"/>
      <c r="MUZ158" s="37"/>
      <c r="MVA158" s="37"/>
      <c r="MVB158" s="37"/>
      <c r="MVC158" s="37"/>
      <c r="MVD158" s="37"/>
      <c r="MVE158" s="37"/>
      <c r="MVF158" s="37"/>
      <c r="MVG158" s="37"/>
      <c r="MVH158" s="37"/>
      <c r="MVI158" s="37"/>
      <c r="MVJ158" s="37"/>
      <c r="MVK158" s="37"/>
      <c r="MVL158" s="37"/>
      <c r="MVM158" s="37"/>
      <c r="MVN158" s="37"/>
      <c r="MVO158" s="37"/>
      <c r="MVP158" s="37"/>
      <c r="MVQ158" s="37"/>
      <c r="MVR158" s="37"/>
      <c r="MVS158" s="37"/>
      <c r="MVT158" s="37"/>
      <c r="MVU158" s="37"/>
      <c r="MVV158" s="37"/>
      <c r="MVW158" s="37"/>
      <c r="MVX158" s="37"/>
      <c r="MVY158" s="37"/>
      <c r="MVZ158" s="37"/>
      <c r="MWA158" s="37"/>
      <c r="MWB158" s="37"/>
      <c r="MWC158" s="37"/>
      <c r="MWD158" s="37"/>
      <c r="MWE158" s="37"/>
      <c r="MWF158" s="37"/>
      <c r="MWG158" s="37"/>
      <c r="MWH158" s="37"/>
      <c r="MWI158" s="37"/>
      <c r="MWJ158" s="37"/>
      <c r="MWK158" s="37"/>
      <c r="MWL158" s="37"/>
      <c r="MWM158" s="37"/>
      <c r="MWN158" s="37"/>
      <c r="MWO158" s="37"/>
      <c r="MWP158" s="37"/>
      <c r="MWQ158" s="37"/>
      <c r="MWR158" s="37"/>
      <c r="MWS158" s="37"/>
      <c r="MWT158" s="37"/>
      <c r="MWU158" s="37"/>
      <c r="MWV158" s="37"/>
      <c r="MWW158" s="37"/>
      <c r="MWX158" s="37"/>
      <c r="MWY158" s="37"/>
      <c r="MWZ158" s="37"/>
      <c r="MXA158" s="37"/>
      <c r="MXB158" s="37"/>
      <c r="MXC158" s="37"/>
      <c r="MXD158" s="37"/>
      <c r="MXE158" s="37"/>
      <c r="MXF158" s="37"/>
      <c r="MXG158" s="37"/>
      <c r="MXH158" s="37"/>
      <c r="MXI158" s="37"/>
      <c r="MXJ158" s="37"/>
      <c r="MXK158" s="37"/>
      <c r="MXL158" s="37"/>
      <c r="MXM158" s="37"/>
      <c r="MXN158" s="37"/>
      <c r="MXO158" s="37"/>
      <c r="MXP158" s="37"/>
      <c r="MXQ158" s="37"/>
      <c r="MXR158" s="37"/>
      <c r="MXS158" s="37"/>
      <c r="MXT158" s="37"/>
      <c r="MXU158" s="37"/>
      <c r="MXV158" s="37"/>
      <c r="MXW158" s="37"/>
      <c r="MXX158" s="37"/>
      <c r="MXY158" s="37"/>
      <c r="MXZ158" s="37"/>
      <c r="MYA158" s="37"/>
      <c r="MYB158" s="37"/>
      <c r="MYC158" s="37"/>
      <c r="MYD158" s="37"/>
      <c r="MYE158" s="37"/>
      <c r="MYF158" s="37"/>
      <c r="MYG158" s="37"/>
      <c r="MYH158" s="37"/>
      <c r="MYI158" s="37"/>
      <c r="MYJ158" s="37"/>
      <c r="MYK158" s="37"/>
      <c r="MYL158" s="37"/>
      <c r="MYM158" s="37"/>
      <c r="MYN158" s="37"/>
      <c r="MYO158" s="37"/>
      <c r="MYP158" s="37"/>
      <c r="MYQ158" s="37"/>
      <c r="MYR158" s="37"/>
      <c r="MYS158" s="37"/>
      <c r="MYT158" s="37"/>
      <c r="MYU158" s="37"/>
      <c r="MYV158" s="37"/>
      <c r="MYW158" s="37"/>
      <c r="MYX158" s="37"/>
      <c r="MYY158" s="37"/>
      <c r="MYZ158" s="37"/>
      <c r="MZA158" s="37"/>
      <c r="MZB158" s="37"/>
      <c r="MZC158" s="37"/>
      <c r="MZD158" s="37"/>
      <c r="MZE158" s="37"/>
      <c r="MZF158" s="37"/>
      <c r="MZG158" s="37"/>
      <c r="MZH158" s="37"/>
      <c r="MZI158" s="37"/>
      <c r="MZJ158" s="37"/>
      <c r="MZK158" s="37"/>
      <c r="MZL158" s="37"/>
      <c r="MZM158" s="37"/>
      <c r="MZN158" s="37"/>
      <c r="MZO158" s="37"/>
      <c r="MZP158" s="37"/>
      <c r="MZQ158" s="37"/>
      <c r="MZR158" s="37"/>
      <c r="MZS158" s="37"/>
      <c r="MZT158" s="37"/>
      <c r="MZU158" s="37"/>
      <c r="MZV158" s="37"/>
      <c r="MZW158" s="37"/>
      <c r="MZX158" s="37"/>
      <c r="MZY158" s="37"/>
      <c r="MZZ158" s="37"/>
      <c r="NAA158" s="37"/>
      <c r="NAB158" s="37"/>
      <c r="NAC158" s="37"/>
      <c r="NAD158" s="37"/>
      <c r="NAE158" s="37"/>
      <c r="NAF158" s="37"/>
      <c r="NAG158" s="37"/>
      <c r="NAH158" s="37"/>
      <c r="NAI158" s="37"/>
      <c r="NAJ158" s="37"/>
      <c r="NAK158" s="37"/>
      <c r="NAL158" s="37"/>
      <c r="NAM158" s="37"/>
      <c r="NAN158" s="37"/>
      <c r="NAO158" s="37"/>
      <c r="NAP158" s="37"/>
      <c r="NAQ158" s="37"/>
      <c r="NAR158" s="37"/>
      <c r="NAS158" s="37"/>
      <c r="NAT158" s="37"/>
      <c r="NAU158" s="37"/>
      <c r="NAV158" s="37"/>
      <c r="NAW158" s="37"/>
      <c r="NAX158" s="37"/>
      <c r="NAY158" s="37"/>
      <c r="NAZ158" s="37"/>
      <c r="NBA158" s="37"/>
      <c r="NBB158" s="37"/>
      <c r="NBC158" s="37"/>
      <c r="NBD158" s="37"/>
      <c r="NBE158" s="37"/>
      <c r="NBF158" s="37"/>
      <c r="NBG158" s="37"/>
      <c r="NBH158" s="37"/>
      <c r="NBI158" s="37"/>
      <c r="NBJ158" s="37"/>
      <c r="NBK158" s="37"/>
      <c r="NBL158" s="37"/>
      <c r="NBM158" s="37"/>
      <c r="NBN158" s="37"/>
      <c r="NBO158" s="37"/>
      <c r="NBP158" s="37"/>
      <c r="NBQ158" s="37"/>
      <c r="NBR158" s="37"/>
      <c r="NBS158" s="37"/>
      <c r="NBT158" s="37"/>
      <c r="NBU158" s="37"/>
      <c r="NBV158" s="37"/>
      <c r="NBW158" s="37"/>
      <c r="NBX158" s="37"/>
      <c r="NBY158" s="37"/>
      <c r="NBZ158" s="37"/>
      <c r="NCA158" s="37"/>
      <c r="NCB158" s="37"/>
      <c r="NCC158" s="37"/>
      <c r="NCD158" s="37"/>
      <c r="NCE158" s="37"/>
      <c r="NCF158" s="37"/>
      <c r="NCG158" s="37"/>
      <c r="NCH158" s="37"/>
      <c r="NCI158" s="37"/>
      <c r="NCJ158" s="37"/>
      <c r="NCK158" s="37"/>
      <c r="NCL158" s="37"/>
      <c r="NCM158" s="37"/>
      <c r="NCN158" s="37"/>
      <c r="NCO158" s="37"/>
      <c r="NCP158" s="37"/>
      <c r="NCQ158" s="37"/>
      <c r="NCR158" s="37"/>
      <c r="NCS158" s="37"/>
      <c r="NCT158" s="37"/>
      <c r="NCU158" s="37"/>
      <c r="NCV158" s="37"/>
      <c r="NCW158" s="37"/>
      <c r="NCX158" s="37"/>
      <c r="NCY158" s="37"/>
      <c r="NCZ158" s="37"/>
      <c r="NDA158" s="37"/>
      <c r="NDB158" s="37"/>
      <c r="NDC158" s="37"/>
      <c r="NDD158" s="37"/>
      <c r="NDE158" s="37"/>
      <c r="NDF158" s="37"/>
      <c r="NDG158" s="37"/>
      <c r="NDH158" s="37"/>
      <c r="NDI158" s="37"/>
      <c r="NDJ158" s="37"/>
      <c r="NDK158" s="37"/>
      <c r="NDL158" s="37"/>
      <c r="NDM158" s="37"/>
      <c r="NDN158" s="37"/>
      <c r="NDO158" s="37"/>
      <c r="NDP158" s="37"/>
      <c r="NDQ158" s="37"/>
      <c r="NDR158" s="37"/>
      <c r="NDS158" s="37"/>
      <c r="NDT158" s="37"/>
      <c r="NDU158" s="37"/>
      <c r="NDV158" s="37"/>
      <c r="NDW158" s="37"/>
      <c r="NDX158" s="37"/>
      <c r="NDY158" s="37"/>
      <c r="NDZ158" s="37"/>
      <c r="NEA158" s="37"/>
      <c r="NEB158" s="37"/>
      <c r="NEC158" s="37"/>
      <c r="NED158" s="37"/>
      <c r="NEE158" s="37"/>
      <c r="NEF158" s="37"/>
      <c r="NEG158" s="37"/>
      <c r="NEH158" s="37"/>
      <c r="NEI158" s="37"/>
      <c r="NEJ158" s="37"/>
      <c r="NEK158" s="37"/>
      <c r="NEL158" s="37"/>
      <c r="NEM158" s="37"/>
      <c r="NEN158" s="37"/>
      <c r="NEO158" s="37"/>
      <c r="NEP158" s="37"/>
      <c r="NEQ158" s="37"/>
      <c r="NER158" s="37"/>
      <c r="NES158" s="37"/>
      <c r="NET158" s="37"/>
      <c r="NEU158" s="37"/>
      <c r="NEV158" s="37"/>
      <c r="NEW158" s="37"/>
      <c r="NEX158" s="37"/>
      <c r="NEY158" s="37"/>
      <c r="NEZ158" s="37"/>
      <c r="NFA158" s="37"/>
      <c r="NFB158" s="37"/>
      <c r="NFC158" s="37"/>
      <c r="NFD158" s="37"/>
      <c r="NFE158" s="37"/>
      <c r="NFF158" s="37"/>
      <c r="NFG158" s="37"/>
      <c r="NFH158" s="37"/>
      <c r="NFI158" s="37"/>
      <c r="NFJ158" s="37"/>
      <c r="NFK158" s="37"/>
      <c r="NFL158" s="37"/>
      <c r="NFM158" s="37"/>
      <c r="NFN158" s="37"/>
      <c r="NFO158" s="37"/>
      <c r="NFP158" s="37"/>
      <c r="NFQ158" s="37"/>
      <c r="NFR158" s="37"/>
      <c r="NFS158" s="37"/>
      <c r="NFT158" s="37"/>
      <c r="NFU158" s="37"/>
      <c r="NFV158" s="37"/>
      <c r="NFW158" s="37"/>
      <c r="NFX158" s="37"/>
      <c r="NFY158" s="37"/>
      <c r="NFZ158" s="37"/>
      <c r="NGA158" s="37"/>
      <c r="NGB158" s="37"/>
      <c r="NGC158" s="37"/>
      <c r="NGD158" s="37"/>
      <c r="NGE158" s="37"/>
      <c r="NGF158" s="37"/>
      <c r="NGG158" s="37"/>
      <c r="NGH158" s="37"/>
      <c r="NGI158" s="37"/>
      <c r="NGJ158" s="37"/>
      <c r="NGK158" s="37"/>
      <c r="NGL158" s="37"/>
      <c r="NGM158" s="37"/>
      <c r="NGN158" s="37"/>
      <c r="NGO158" s="37"/>
      <c r="NGP158" s="37"/>
      <c r="NGQ158" s="37"/>
      <c r="NGR158" s="37"/>
      <c r="NGS158" s="37"/>
      <c r="NGT158" s="37"/>
      <c r="NGU158" s="37"/>
      <c r="NGV158" s="37"/>
      <c r="NGW158" s="37"/>
      <c r="NGX158" s="37"/>
      <c r="NGY158" s="37"/>
      <c r="NGZ158" s="37"/>
      <c r="NHA158" s="37"/>
      <c r="NHB158" s="37"/>
      <c r="NHC158" s="37"/>
      <c r="NHD158" s="37"/>
      <c r="NHE158" s="37"/>
      <c r="NHF158" s="37"/>
      <c r="NHG158" s="37"/>
      <c r="NHH158" s="37"/>
      <c r="NHI158" s="37"/>
      <c r="NHJ158" s="37"/>
      <c r="NHK158" s="37"/>
      <c r="NHL158" s="37"/>
      <c r="NHM158" s="37"/>
      <c r="NHN158" s="37"/>
      <c r="NHO158" s="37"/>
      <c r="NHP158" s="37"/>
      <c r="NHQ158" s="37"/>
      <c r="NHR158" s="37"/>
      <c r="NHS158" s="37"/>
      <c r="NHT158" s="37"/>
      <c r="NHU158" s="37"/>
      <c r="NHV158" s="37"/>
      <c r="NHW158" s="37"/>
      <c r="NHX158" s="37"/>
      <c r="NHY158" s="37"/>
      <c r="NHZ158" s="37"/>
      <c r="NIA158" s="37"/>
      <c r="NIB158" s="37"/>
      <c r="NIC158" s="37"/>
      <c r="NID158" s="37"/>
      <c r="NIE158" s="37"/>
      <c r="NIF158" s="37"/>
      <c r="NIG158" s="37"/>
      <c r="NIH158" s="37"/>
      <c r="NII158" s="37"/>
      <c r="NIJ158" s="37"/>
      <c r="NIK158" s="37"/>
      <c r="NIL158" s="37"/>
      <c r="NIM158" s="37"/>
      <c r="NIN158" s="37"/>
      <c r="NIO158" s="37"/>
      <c r="NIP158" s="37"/>
      <c r="NIQ158" s="37"/>
      <c r="NIR158" s="37"/>
      <c r="NIS158" s="37"/>
      <c r="NIT158" s="37"/>
      <c r="NIU158" s="37"/>
      <c r="NIV158" s="37"/>
      <c r="NIW158" s="37"/>
      <c r="NIX158" s="37"/>
      <c r="NIY158" s="37"/>
      <c r="NIZ158" s="37"/>
      <c r="NJA158" s="37"/>
      <c r="NJB158" s="37"/>
      <c r="NJC158" s="37"/>
      <c r="NJD158" s="37"/>
      <c r="NJE158" s="37"/>
      <c r="NJF158" s="37"/>
      <c r="NJG158" s="37"/>
      <c r="NJH158" s="37"/>
      <c r="NJI158" s="37"/>
      <c r="NJJ158" s="37"/>
      <c r="NJK158" s="37"/>
      <c r="NJL158" s="37"/>
      <c r="NJM158" s="37"/>
      <c r="NJN158" s="37"/>
      <c r="NJO158" s="37"/>
      <c r="NJP158" s="37"/>
      <c r="NJQ158" s="37"/>
      <c r="NJR158" s="37"/>
      <c r="NJS158" s="37"/>
      <c r="NJT158" s="37"/>
      <c r="NJU158" s="37"/>
      <c r="NJV158" s="37"/>
      <c r="NJW158" s="37"/>
      <c r="NJX158" s="37"/>
      <c r="NJY158" s="37"/>
      <c r="NJZ158" s="37"/>
      <c r="NKA158" s="37"/>
      <c r="NKB158" s="37"/>
      <c r="NKC158" s="37"/>
      <c r="NKD158" s="37"/>
      <c r="NKE158" s="37"/>
      <c r="NKF158" s="37"/>
      <c r="NKG158" s="37"/>
      <c r="NKH158" s="37"/>
      <c r="NKI158" s="37"/>
      <c r="NKJ158" s="37"/>
      <c r="NKK158" s="37"/>
      <c r="NKL158" s="37"/>
      <c r="NKM158" s="37"/>
      <c r="NKN158" s="37"/>
      <c r="NKO158" s="37"/>
      <c r="NKP158" s="37"/>
      <c r="NKQ158" s="37"/>
      <c r="NKR158" s="37"/>
      <c r="NKS158" s="37"/>
      <c r="NKT158" s="37"/>
      <c r="NKU158" s="37"/>
      <c r="NKV158" s="37"/>
      <c r="NKW158" s="37"/>
      <c r="NKX158" s="37"/>
      <c r="NKY158" s="37"/>
      <c r="NKZ158" s="37"/>
      <c r="NLA158" s="37"/>
      <c r="NLB158" s="37"/>
      <c r="NLC158" s="37"/>
      <c r="NLD158" s="37"/>
      <c r="NLE158" s="37"/>
      <c r="NLF158" s="37"/>
      <c r="NLG158" s="37"/>
      <c r="NLH158" s="37"/>
      <c r="NLI158" s="37"/>
      <c r="NLJ158" s="37"/>
      <c r="NLK158" s="37"/>
      <c r="NLL158" s="37"/>
      <c r="NLM158" s="37"/>
      <c r="NLN158" s="37"/>
      <c r="NLO158" s="37"/>
      <c r="NLP158" s="37"/>
      <c r="NLQ158" s="37"/>
      <c r="NLR158" s="37"/>
      <c r="NLS158" s="37"/>
      <c r="NLT158" s="37"/>
      <c r="NLU158" s="37"/>
      <c r="NLV158" s="37"/>
      <c r="NLW158" s="37"/>
      <c r="NLX158" s="37"/>
      <c r="NLY158" s="37"/>
      <c r="NLZ158" s="37"/>
      <c r="NMA158" s="37"/>
      <c r="NMB158" s="37"/>
      <c r="NMC158" s="37"/>
      <c r="NMD158" s="37"/>
      <c r="NME158" s="37"/>
      <c r="NMF158" s="37"/>
      <c r="NMG158" s="37"/>
      <c r="NMH158" s="37"/>
      <c r="NMI158" s="37"/>
      <c r="NMJ158" s="37"/>
      <c r="NMK158" s="37"/>
      <c r="NML158" s="37"/>
      <c r="NMM158" s="37"/>
      <c r="NMN158" s="37"/>
      <c r="NMO158" s="37"/>
      <c r="NMP158" s="37"/>
      <c r="NMQ158" s="37"/>
      <c r="NMR158" s="37"/>
      <c r="NMS158" s="37"/>
      <c r="NMT158" s="37"/>
      <c r="NMU158" s="37"/>
      <c r="NMV158" s="37"/>
      <c r="NMW158" s="37"/>
      <c r="NMX158" s="37"/>
      <c r="NMY158" s="37"/>
      <c r="NMZ158" s="37"/>
      <c r="NNA158" s="37"/>
      <c r="NNB158" s="37"/>
      <c r="NNC158" s="37"/>
      <c r="NND158" s="37"/>
      <c r="NNE158" s="37"/>
      <c r="NNF158" s="37"/>
      <c r="NNG158" s="37"/>
      <c r="NNH158" s="37"/>
      <c r="NNI158" s="37"/>
      <c r="NNJ158" s="37"/>
      <c r="NNK158" s="37"/>
      <c r="NNL158" s="37"/>
      <c r="NNM158" s="37"/>
      <c r="NNN158" s="37"/>
      <c r="NNO158" s="37"/>
      <c r="NNP158" s="37"/>
      <c r="NNQ158" s="37"/>
      <c r="NNR158" s="37"/>
      <c r="NNS158" s="37"/>
      <c r="NNT158" s="37"/>
      <c r="NNU158" s="37"/>
      <c r="NNV158" s="37"/>
      <c r="NNW158" s="37"/>
      <c r="NNX158" s="37"/>
      <c r="NNY158" s="37"/>
      <c r="NNZ158" s="37"/>
      <c r="NOA158" s="37"/>
      <c r="NOB158" s="37"/>
      <c r="NOC158" s="37"/>
      <c r="NOD158" s="37"/>
      <c r="NOE158" s="37"/>
      <c r="NOF158" s="37"/>
      <c r="NOG158" s="37"/>
      <c r="NOH158" s="37"/>
      <c r="NOI158" s="37"/>
      <c r="NOJ158" s="37"/>
      <c r="NOK158" s="37"/>
      <c r="NOL158" s="37"/>
      <c r="NOM158" s="37"/>
      <c r="NON158" s="37"/>
      <c r="NOO158" s="37"/>
      <c r="NOP158" s="37"/>
      <c r="NOQ158" s="37"/>
      <c r="NOR158" s="37"/>
      <c r="NOS158" s="37"/>
      <c r="NOT158" s="37"/>
      <c r="NOU158" s="37"/>
      <c r="NOV158" s="37"/>
      <c r="NOW158" s="37"/>
      <c r="NOX158" s="37"/>
      <c r="NOY158" s="37"/>
      <c r="NOZ158" s="37"/>
      <c r="NPA158" s="37"/>
      <c r="NPB158" s="37"/>
      <c r="NPC158" s="37"/>
      <c r="NPD158" s="37"/>
      <c r="NPE158" s="37"/>
      <c r="NPF158" s="37"/>
      <c r="NPG158" s="37"/>
      <c r="NPH158" s="37"/>
      <c r="NPI158" s="37"/>
      <c r="NPJ158" s="37"/>
      <c r="NPK158" s="37"/>
      <c r="NPL158" s="37"/>
      <c r="NPM158" s="37"/>
      <c r="NPN158" s="37"/>
      <c r="NPO158" s="37"/>
      <c r="NPP158" s="37"/>
      <c r="NPQ158" s="37"/>
      <c r="NPR158" s="37"/>
      <c r="NPS158" s="37"/>
      <c r="NPT158" s="37"/>
      <c r="NPU158" s="37"/>
      <c r="NPV158" s="37"/>
      <c r="NPW158" s="37"/>
      <c r="NPX158" s="37"/>
      <c r="NPY158" s="37"/>
      <c r="NPZ158" s="37"/>
      <c r="NQA158" s="37"/>
      <c r="NQB158" s="37"/>
      <c r="NQC158" s="37"/>
      <c r="NQD158" s="37"/>
      <c r="NQE158" s="37"/>
      <c r="NQF158" s="37"/>
      <c r="NQG158" s="37"/>
      <c r="NQH158" s="37"/>
      <c r="NQI158" s="37"/>
      <c r="NQJ158" s="37"/>
      <c r="NQK158" s="37"/>
      <c r="NQL158" s="37"/>
      <c r="NQM158" s="37"/>
      <c r="NQN158" s="37"/>
      <c r="NQO158" s="37"/>
      <c r="NQP158" s="37"/>
      <c r="NQQ158" s="37"/>
      <c r="NQR158" s="37"/>
      <c r="NQS158" s="37"/>
      <c r="NQT158" s="37"/>
      <c r="NQU158" s="37"/>
      <c r="NQV158" s="37"/>
      <c r="NQW158" s="37"/>
      <c r="NQX158" s="37"/>
      <c r="NQY158" s="37"/>
      <c r="NQZ158" s="37"/>
      <c r="NRA158" s="37"/>
      <c r="NRB158" s="37"/>
      <c r="NRC158" s="37"/>
      <c r="NRD158" s="37"/>
      <c r="NRE158" s="37"/>
      <c r="NRF158" s="37"/>
      <c r="NRG158" s="37"/>
      <c r="NRH158" s="37"/>
      <c r="NRI158" s="37"/>
      <c r="NRJ158" s="37"/>
      <c r="NRK158" s="37"/>
      <c r="NRL158" s="37"/>
      <c r="NRM158" s="37"/>
      <c r="NRN158" s="37"/>
      <c r="NRO158" s="37"/>
      <c r="NRP158" s="37"/>
      <c r="NRQ158" s="37"/>
      <c r="NRR158" s="37"/>
      <c r="NRS158" s="37"/>
      <c r="NRT158" s="37"/>
      <c r="NRU158" s="37"/>
      <c r="NRV158" s="37"/>
      <c r="NRW158" s="37"/>
      <c r="NRX158" s="37"/>
      <c r="NRY158" s="37"/>
      <c r="NRZ158" s="37"/>
      <c r="NSA158" s="37"/>
      <c r="NSB158" s="37"/>
      <c r="NSC158" s="37"/>
      <c r="NSD158" s="37"/>
      <c r="NSE158" s="37"/>
      <c r="NSF158" s="37"/>
      <c r="NSG158" s="37"/>
      <c r="NSH158" s="37"/>
      <c r="NSI158" s="37"/>
      <c r="NSJ158" s="37"/>
      <c r="NSK158" s="37"/>
      <c r="NSL158" s="37"/>
      <c r="NSM158" s="37"/>
      <c r="NSN158" s="37"/>
      <c r="NSO158" s="37"/>
      <c r="NSP158" s="37"/>
      <c r="NSQ158" s="37"/>
      <c r="NSR158" s="37"/>
      <c r="NSS158" s="37"/>
      <c r="NST158" s="37"/>
      <c r="NSU158" s="37"/>
      <c r="NSV158" s="37"/>
      <c r="NSW158" s="37"/>
      <c r="NSX158" s="37"/>
      <c r="NSY158" s="37"/>
      <c r="NSZ158" s="37"/>
      <c r="NTA158" s="37"/>
      <c r="NTB158" s="37"/>
      <c r="NTC158" s="37"/>
      <c r="NTD158" s="37"/>
      <c r="NTE158" s="37"/>
      <c r="NTF158" s="37"/>
      <c r="NTG158" s="37"/>
      <c r="NTH158" s="37"/>
      <c r="NTI158" s="37"/>
      <c r="NTJ158" s="37"/>
      <c r="NTK158" s="37"/>
      <c r="NTL158" s="37"/>
      <c r="NTM158" s="37"/>
      <c r="NTN158" s="37"/>
      <c r="NTO158" s="37"/>
      <c r="NTP158" s="37"/>
      <c r="NTQ158" s="37"/>
      <c r="NTR158" s="37"/>
      <c r="NTS158" s="37"/>
      <c r="NTT158" s="37"/>
      <c r="NTU158" s="37"/>
      <c r="NTV158" s="37"/>
      <c r="NTW158" s="37"/>
      <c r="NTX158" s="37"/>
      <c r="NTY158" s="37"/>
      <c r="NTZ158" s="37"/>
      <c r="NUA158" s="37"/>
      <c r="NUB158" s="37"/>
      <c r="NUC158" s="37"/>
      <c r="NUD158" s="37"/>
      <c r="NUE158" s="37"/>
      <c r="NUF158" s="37"/>
      <c r="NUG158" s="37"/>
      <c r="NUH158" s="37"/>
      <c r="NUI158" s="37"/>
      <c r="NUJ158" s="37"/>
      <c r="NUK158" s="37"/>
      <c r="NUL158" s="37"/>
      <c r="NUM158" s="37"/>
      <c r="NUN158" s="37"/>
      <c r="NUO158" s="37"/>
      <c r="NUP158" s="37"/>
      <c r="NUQ158" s="37"/>
      <c r="NUR158" s="37"/>
      <c r="NUS158" s="37"/>
      <c r="NUT158" s="37"/>
      <c r="NUU158" s="37"/>
      <c r="NUV158" s="37"/>
      <c r="NUW158" s="37"/>
      <c r="NUX158" s="37"/>
      <c r="NUY158" s="37"/>
      <c r="NUZ158" s="37"/>
      <c r="NVA158" s="37"/>
      <c r="NVB158" s="37"/>
      <c r="NVC158" s="37"/>
      <c r="NVD158" s="37"/>
      <c r="NVE158" s="37"/>
      <c r="NVF158" s="37"/>
      <c r="NVG158" s="37"/>
      <c r="NVH158" s="37"/>
      <c r="NVI158" s="37"/>
      <c r="NVJ158" s="37"/>
      <c r="NVK158" s="37"/>
      <c r="NVL158" s="37"/>
      <c r="NVM158" s="37"/>
      <c r="NVN158" s="37"/>
      <c r="NVO158" s="37"/>
      <c r="NVP158" s="37"/>
      <c r="NVQ158" s="37"/>
      <c r="NVR158" s="37"/>
      <c r="NVS158" s="37"/>
      <c r="NVT158" s="37"/>
      <c r="NVU158" s="37"/>
      <c r="NVV158" s="37"/>
      <c r="NVW158" s="37"/>
      <c r="NVX158" s="37"/>
      <c r="NVY158" s="37"/>
      <c r="NVZ158" s="37"/>
      <c r="NWA158" s="37"/>
      <c r="NWB158" s="37"/>
      <c r="NWC158" s="37"/>
      <c r="NWD158" s="37"/>
      <c r="NWE158" s="37"/>
      <c r="NWF158" s="37"/>
      <c r="NWG158" s="37"/>
      <c r="NWH158" s="37"/>
      <c r="NWI158" s="37"/>
      <c r="NWJ158" s="37"/>
      <c r="NWK158" s="37"/>
      <c r="NWL158" s="37"/>
      <c r="NWM158" s="37"/>
      <c r="NWN158" s="37"/>
      <c r="NWO158" s="37"/>
      <c r="NWP158" s="37"/>
      <c r="NWQ158" s="37"/>
      <c r="NWR158" s="37"/>
      <c r="NWS158" s="37"/>
      <c r="NWT158" s="37"/>
      <c r="NWU158" s="37"/>
      <c r="NWV158" s="37"/>
      <c r="NWW158" s="37"/>
      <c r="NWX158" s="37"/>
      <c r="NWY158" s="37"/>
      <c r="NWZ158" s="37"/>
      <c r="NXA158" s="37"/>
      <c r="NXB158" s="37"/>
      <c r="NXC158" s="37"/>
      <c r="NXD158" s="37"/>
      <c r="NXE158" s="37"/>
      <c r="NXF158" s="37"/>
      <c r="NXG158" s="37"/>
      <c r="NXH158" s="37"/>
      <c r="NXI158" s="37"/>
      <c r="NXJ158" s="37"/>
      <c r="NXK158" s="37"/>
      <c r="NXL158" s="37"/>
      <c r="NXM158" s="37"/>
      <c r="NXN158" s="37"/>
      <c r="NXO158" s="37"/>
      <c r="NXP158" s="37"/>
      <c r="NXQ158" s="37"/>
      <c r="NXR158" s="37"/>
      <c r="NXS158" s="37"/>
      <c r="NXT158" s="37"/>
      <c r="NXU158" s="37"/>
      <c r="NXV158" s="37"/>
      <c r="NXW158" s="37"/>
      <c r="NXX158" s="37"/>
      <c r="NXY158" s="37"/>
      <c r="NXZ158" s="37"/>
      <c r="NYA158" s="37"/>
      <c r="NYB158" s="37"/>
      <c r="NYC158" s="37"/>
      <c r="NYD158" s="37"/>
      <c r="NYE158" s="37"/>
      <c r="NYF158" s="37"/>
      <c r="NYG158" s="37"/>
      <c r="NYH158" s="37"/>
      <c r="NYI158" s="37"/>
      <c r="NYJ158" s="37"/>
      <c r="NYK158" s="37"/>
      <c r="NYL158" s="37"/>
      <c r="NYM158" s="37"/>
      <c r="NYN158" s="37"/>
      <c r="NYO158" s="37"/>
      <c r="NYP158" s="37"/>
      <c r="NYQ158" s="37"/>
      <c r="NYR158" s="37"/>
      <c r="NYS158" s="37"/>
      <c r="NYT158" s="37"/>
      <c r="NYU158" s="37"/>
      <c r="NYV158" s="37"/>
      <c r="NYW158" s="37"/>
      <c r="NYX158" s="37"/>
      <c r="NYY158" s="37"/>
      <c r="NYZ158" s="37"/>
      <c r="NZA158" s="37"/>
      <c r="NZB158" s="37"/>
      <c r="NZC158" s="37"/>
      <c r="NZD158" s="37"/>
      <c r="NZE158" s="37"/>
      <c r="NZF158" s="37"/>
      <c r="NZG158" s="37"/>
      <c r="NZH158" s="37"/>
      <c r="NZI158" s="37"/>
      <c r="NZJ158" s="37"/>
      <c r="NZK158" s="37"/>
      <c r="NZL158" s="37"/>
      <c r="NZM158" s="37"/>
      <c r="NZN158" s="37"/>
      <c r="NZO158" s="37"/>
      <c r="NZP158" s="37"/>
      <c r="NZQ158" s="37"/>
      <c r="NZR158" s="37"/>
      <c r="NZS158" s="37"/>
      <c r="NZT158" s="37"/>
      <c r="NZU158" s="37"/>
      <c r="NZV158" s="37"/>
      <c r="NZW158" s="37"/>
      <c r="NZX158" s="37"/>
      <c r="NZY158" s="37"/>
      <c r="NZZ158" s="37"/>
      <c r="OAA158" s="37"/>
      <c r="OAB158" s="37"/>
      <c r="OAC158" s="37"/>
      <c r="OAD158" s="37"/>
      <c r="OAE158" s="37"/>
      <c r="OAF158" s="37"/>
      <c r="OAG158" s="37"/>
      <c r="OAH158" s="37"/>
      <c r="OAI158" s="37"/>
      <c r="OAJ158" s="37"/>
      <c r="OAK158" s="37"/>
      <c r="OAL158" s="37"/>
      <c r="OAM158" s="37"/>
      <c r="OAN158" s="37"/>
      <c r="OAO158" s="37"/>
      <c r="OAP158" s="37"/>
      <c r="OAQ158" s="37"/>
      <c r="OAR158" s="37"/>
      <c r="OAS158" s="37"/>
      <c r="OAT158" s="37"/>
      <c r="OAU158" s="37"/>
      <c r="OAV158" s="37"/>
      <c r="OAW158" s="37"/>
      <c r="OAX158" s="37"/>
      <c r="OAY158" s="37"/>
      <c r="OAZ158" s="37"/>
      <c r="OBA158" s="37"/>
      <c r="OBB158" s="37"/>
      <c r="OBC158" s="37"/>
      <c r="OBD158" s="37"/>
      <c r="OBE158" s="37"/>
      <c r="OBF158" s="37"/>
      <c r="OBG158" s="37"/>
      <c r="OBH158" s="37"/>
      <c r="OBI158" s="37"/>
      <c r="OBJ158" s="37"/>
      <c r="OBK158" s="37"/>
      <c r="OBL158" s="37"/>
      <c r="OBM158" s="37"/>
      <c r="OBN158" s="37"/>
      <c r="OBO158" s="37"/>
      <c r="OBP158" s="37"/>
      <c r="OBQ158" s="37"/>
      <c r="OBR158" s="37"/>
      <c r="OBS158" s="37"/>
      <c r="OBT158" s="37"/>
      <c r="OBU158" s="37"/>
      <c r="OBV158" s="37"/>
      <c r="OBW158" s="37"/>
      <c r="OBX158" s="37"/>
      <c r="OBY158" s="37"/>
      <c r="OBZ158" s="37"/>
      <c r="OCA158" s="37"/>
      <c r="OCB158" s="37"/>
      <c r="OCC158" s="37"/>
      <c r="OCD158" s="37"/>
      <c r="OCE158" s="37"/>
      <c r="OCF158" s="37"/>
      <c r="OCG158" s="37"/>
      <c r="OCH158" s="37"/>
      <c r="OCI158" s="37"/>
      <c r="OCJ158" s="37"/>
      <c r="OCK158" s="37"/>
      <c r="OCL158" s="37"/>
      <c r="OCM158" s="37"/>
      <c r="OCN158" s="37"/>
      <c r="OCO158" s="37"/>
      <c r="OCP158" s="37"/>
      <c r="OCQ158" s="37"/>
      <c r="OCR158" s="37"/>
      <c r="OCS158" s="37"/>
      <c r="OCT158" s="37"/>
      <c r="OCU158" s="37"/>
      <c r="OCV158" s="37"/>
      <c r="OCW158" s="37"/>
      <c r="OCX158" s="37"/>
      <c r="OCY158" s="37"/>
      <c r="OCZ158" s="37"/>
      <c r="ODA158" s="37"/>
      <c r="ODB158" s="37"/>
      <c r="ODC158" s="37"/>
      <c r="ODD158" s="37"/>
      <c r="ODE158" s="37"/>
      <c r="ODF158" s="37"/>
      <c r="ODG158" s="37"/>
      <c r="ODH158" s="37"/>
      <c r="ODI158" s="37"/>
      <c r="ODJ158" s="37"/>
      <c r="ODK158" s="37"/>
      <c r="ODL158" s="37"/>
      <c r="ODM158" s="37"/>
      <c r="ODN158" s="37"/>
      <c r="ODO158" s="37"/>
      <c r="ODP158" s="37"/>
      <c r="ODQ158" s="37"/>
      <c r="ODR158" s="37"/>
      <c r="ODS158" s="37"/>
      <c r="ODT158" s="37"/>
      <c r="ODU158" s="37"/>
      <c r="ODV158" s="37"/>
      <c r="ODW158" s="37"/>
      <c r="ODX158" s="37"/>
      <c r="ODY158" s="37"/>
      <c r="ODZ158" s="37"/>
      <c r="OEA158" s="37"/>
      <c r="OEB158" s="37"/>
      <c r="OEC158" s="37"/>
      <c r="OED158" s="37"/>
      <c r="OEE158" s="37"/>
      <c r="OEF158" s="37"/>
      <c r="OEG158" s="37"/>
      <c r="OEH158" s="37"/>
      <c r="OEI158" s="37"/>
      <c r="OEJ158" s="37"/>
      <c r="OEK158" s="37"/>
      <c r="OEL158" s="37"/>
      <c r="OEM158" s="37"/>
      <c r="OEN158" s="37"/>
      <c r="OEO158" s="37"/>
      <c r="OEP158" s="37"/>
      <c r="OEQ158" s="37"/>
      <c r="OER158" s="37"/>
      <c r="OES158" s="37"/>
      <c r="OET158" s="37"/>
      <c r="OEU158" s="37"/>
      <c r="OEV158" s="37"/>
      <c r="OEW158" s="37"/>
      <c r="OEX158" s="37"/>
      <c r="OEY158" s="37"/>
      <c r="OEZ158" s="37"/>
      <c r="OFA158" s="37"/>
      <c r="OFB158" s="37"/>
      <c r="OFC158" s="37"/>
      <c r="OFD158" s="37"/>
      <c r="OFE158" s="37"/>
      <c r="OFF158" s="37"/>
      <c r="OFG158" s="37"/>
      <c r="OFH158" s="37"/>
      <c r="OFI158" s="37"/>
      <c r="OFJ158" s="37"/>
      <c r="OFK158" s="37"/>
      <c r="OFL158" s="37"/>
      <c r="OFM158" s="37"/>
      <c r="OFN158" s="37"/>
      <c r="OFO158" s="37"/>
      <c r="OFP158" s="37"/>
      <c r="OFQ158" s="37"/>
      <c r="OFR158" s="37"/>
      <c r="OFS158" s="37"/>
      <c r="OFT158" s="37"/>
      <c r="OFU158" s="37"/>
      <c r="OFV158" s="37"/>
      <c r="OFW158" s="37"/>
      <c r="OFX158" s="37"/>
      <c r="OFY158" s="37"/>
      <c r="OFZ158" s="37"/>
      <c r="OGA158" s="37"/>
      <c r="OGB158" s="37"/>
      <c r="OGC158" s="37"/>
      <c r="OGD158" s="37"/>
      <c r="OGE158" s="37"/>
      <c r="OGF158" s="37"/>
      <c r="OGG158" s="37"/>
      <c r="OGH158" s="37"/>
      <c r="OGI158" s="37"/>
      <c r="OGJ158" s="37"/>
      <c r="OGK158" s="37"/>
      <c r="OGL158" s="37"/>
      <c r="OGM158" s="37"/>
      <c r="OGN158" s="37"/>
      <c r="OGO158" s="37"/>
      <c r="OGP158" s="37"/>
      <c r="OGQ158" s="37"/>
      <c r="OGR158" s="37"/>
      <c r="OGS158" s="37"/>
      <c r="OGT158" s="37"/>
      <c r="OGU158" s="37"/>
      <c r="OGV158" s="37"/>
      <c r="OGW158" s="37"/>
      <c r="OGX158" s="37"/>
      <c r="OGY158" s="37"/>
      <c r="OGZ158" s="37"/>
      <c r="OHA158" s="37"/>
      <c r="OHB158" s="37"/>
      <c r="OHC158" s="37"/>
      <c r="OHD158" s="37"/>
      <c r="OHE158" s="37"/>
      <c r="OHF158" s="37"/>
      <c r="OHG158" s="37"/>
      <c r="OHH158" s="37"/>
      <c r="OHI158" s="37"/>
      <c r="OHJ158" s="37"/>
      <c r="OHK158" s="37"/>
      <c r="OHL158" s="37"/>
      <c r="OHM158" s="37"/>
      <c r="OHN158" s="37"/>
      <c r="OHO158" s="37"/>
      <c r="OHP158" s="37"/>
      <c r="OHQ158" s="37"/>
      <c r="OHR158" s="37"/>
      <c r="OHS158" s="37"/>
      <c r="OHT158" s="37"/>
      <c r="OHU158" s="37"/>
      <c r="OHV158" s="37"/>
      <c r="OHW158" s="37"/>
      <c r="OHX158" s="37"/>
      <c r="OHY158" s="37"/>
      <c r="OHZ158" s="37"/>
      <c r="OIA158" s="37"/>
      <c r="OIB158" s="37"/>
      <c r="OIC158" s="37"/>
      <c r="OID158" s="37"/>
      <c r="OIE158" s="37"/>
      <c r="OIF158" s="37"/>
      <c r="OIG158" s="37"/>
      <c r="OIH158" s="37"/>
      <c r="OII158" s="37"/>
      <c r="OIJ158" s="37"/>
      <c r="OIK158" s="37"/>
      <c r="OIL158" s="37"/>
      <c r="OIM158" s="37"/>
      <c r="OIN158" s="37"/>
      <c r="OIO158" s="37"/>
      <c r="OIP158" s="37"/>
      <c r="OIQ158" s="37"/>
      <c r="OIR158" s="37"/>
      <c r="OIS158" s="37"/>
      <c r="OIT158" s="37"/>
      <c r="OIU158" s="37"/>
      <c r="OIV158" s="37"/>
      <c r="OIW158" s="37"/>
      <c r="OIX158" s="37"/>
      <c r="OIY158" s="37"/>
      <c r="OIZ158" s="37"/>
      <c r="OJA158" s="37"/>
      <c r="OJB158" s="37"/>
      <c r="OJC158" s="37"/>
      <c r="OJD158" s="37"/>
      <c r="OJE158" s="37"/>
      <c r="OJF158" s="37"/>
      <c r="OJG158" s="37"/>
      <c r="OJH158" s="37"/>
      <c r="OJI158" s="37"/>
      <c r="OJJ158" s="37"/>
      <c r="OJK158" s="37"/>
      <c r="OJL158" s="37"/>
      <c r="OJM158" s="37"/>
      <c r="OJN158" s="37"/>
      <c r="OJO158" s="37"/>
      <c r="OJP158" s="37"/>
      <c r="OJQ158" s="37"/>
      <c r="OJR158" s="37"/>
      <c r="OJS158" s="37"/>
      <c r="OJT158" s="37"/>
      <c r="OJU158" s="37"/>
      <c r="OJV158" s="37"/>
      <c r="OJW158" s="37"/>
      <c r="OJX158" s="37"/>
      <c r="OJY158" s="37"/>
      <c r="OJZ158" s="37"/>
      <c r="OKA158" s="37"/>
      <c r="OKB158" s="37"/>
      <c r="OKC158" s="37"/>
      <c r="OKD158" s="37"/>
      <c r="OKE158" s="37"/>
      <c r="OKF158" s="37"/>
      <c r="OKG158" s="37"/>
      <c r="OKH158" s="37"/>
      <c r="OKI158" s="37"/>
      <c r="OKJ158" s="37"/>
      <c r="OKK158" s="37"/>
      <c r="OKL158" s="37"/>
      <c r="OKM158" s="37"/>
      <c r="OKN158" s="37"/>
      <c r="OKO158" s="37"/>
      <c r="OKP158" s="37"/>
      <c r="OKQ158" s="37"/>
      <c r="OKR158" s="37"/>
      <c r="OKS158" s="37"/>
      <c r="OKT158" s="37"/>
      <c r="OKU158" s="37"/>
      <c r="OKV158" s="37"/>
      <c r="OKW158" s="37"/>
      <c r="OKX158" s="37"/>
      <c r="OKY158" s="37"/>
      <c r="OKZ158" s="37"/>
      <c r="OLA158" s="37"/>
      <c r="OLB158" s="37"/>
      <c r="OLC158" s="37"/>
      <c r="OLD158" s="37"/>
      <c r="OLE158" s="37"/>
      <c r="OLF158" s="37"/>
      <c r="OLG158" s="37"/>
      <c r="OLH158" s="37"/>
      <c r="OLI158" s="37"/>
      <c r="OLJ158" s="37"/>
      <c r="OLK158" s="37"/>
      <c r="OLL158" s="37"/>
      <c r="OLM158" s="37"/>
      <c r="OLN158" s="37"/>
      <c r="OLO158" s="37"/>
      <c r="OLP158" s="37"/>
      <c r="OLQ158" s="37"/>
      <c r="OLR158" s="37"/>
      <c r="OLS158" s="37"/>
      <c r="OLT158" s="37"/>
      <c r="OLU158" s="37"/>
      <c r="OLV158" s="37"/>
      <c r="OLW158" s="37"/>
      <c r="OLX158" s="37"/>
      <c r="OLY158" s="37"/>
      <c r="OLZ158" s="37"/>
      <c r="OMA158" s="37"/>
      <c r="OMB158" s="37"/>
      <c r="OMC158" s="37"/>
      <c r="OMD158" s="37"/>
      <c r="OME158" s="37"/>
      <c r="OMF158" s="37"/>
      <c r="OMG158" s="37"/>
      <c r="OMH158" s="37"/>
      <c r="OMI158" s="37"/>
      <c r="OMJ158" s="37"/>
      <c r="OMK158" s="37"/>
      <c r="OML158" s="37"/>
      <c r="OMM158" s="37"/>
      <c r="OMN158" s="37"/>
      <c r="OMO158" s="37"/>
      <c r="OMP158" s="37"/>
      <c r="OMQ158" s="37"/>
      <c r="OMR158" s="37"/>
      <c r="OMS158" s="37"/>
      <c r="OMT158" s="37"/>
      <c r="OMU158" s="37"/>
      <c r="OMV158" s="37"/>
      <c r="OMW158" s="37"/>
      <c r="OMX158" s="37"/>
      <c r="OMY158" s="37"/>
      <c r="OMZ158" s="37"/>
      <c r="ONA158" s="37"/>
      <c r="ONB158" s="37"/>
      <c r="ONC158" s="37"/>
      <c r="OND158" s="37"/>
      <c r="ONE158" s="37"/>
      <c r="ONF158" s="37"/>
      <c r="ONG158" s="37"/>
      <c r="ONH158" s="37"/>
      <c r="ONI158" s="37"/>
      <c r="ONJ158" s="37"/>
      <c r="ONK158" s="37"/>
      <c r="ONL158" s="37"/>
      <c r="ONM158" s="37"/>
      <c r="ONN158" s="37"/>
      <c r="ONO158" s="37"/>
      <c r="ONP158" s="37"/>
      <c r="ONQ158" s="37"/>
      <c r="ONR158" s="37"/>
      <c r="ONS158" s="37"/>
      <c r="ONT158" s="37"/>
      <c r="ONU158" s="37"/>
      <c r="ONV158" s="37"/>
      <c r="ONW158" s="37"/>
      <c r="ONX158" s="37"/>
      <c r="ONY158" s="37"/>
      <c r="ONZ158" s="37"/>
      <c r="OOA158" s="37"/>
      <c r="OOB158" s="37"/>
      <c r="OOC158" s="37"/>
      <c r="OOD158" s="37"/>
      <c r="OOE158" s="37"/>
      <c r="OOF158" s="37"/>
      <c r="OOG158" s="37"/>
      <c r="OOH158" s="37"/>
      <c r="OOI158" s="37"/>
      <c r="OOJ158" s="37"/>
      <c r="OOK158" s="37"/>
      <c r="OOL158" s="37"/>
      <c r="OOM158" s="37"/>
      <c r="OON158" s="37"/>
      <c r="OOO158" s="37"/>
      <c r="OOP158" s="37"/>
      <c r="OOQ158" s="37"/>
      <c r="OOR158" s="37"/>
      <c r="OOS158" s="37"/>
      <c r="OOT158" s="37"/>
      <c r="OOU158" s="37"/>
      <c r="OOV158" s="37"/>
      <c r="OOW158" s="37"/>
      <c r="OOX158" s="37"/>
      <c r="OOY158" s="37"/>
      <c r="OOZ158" s="37"/>
      <c r="OPA158" s="37"/>
      <c r="OPB158" s="37"/>
      <c r="OPC158" s="37"/>
      <c r="OPD158" s="37"/>
      <c r="OPE158" s="37"/>
      <c r="OPF158" s="37"/>
      <c r="OPG158" s="37"/>
      <c r="OPH158" s="37"/>
      <c r="OPI158" s="37"/>
      <c r="OPJ158" s="37"/>
      <c r="OPK158" s="37"/>
      <c r="OPL158" s="37"/>
      <c r="OPM158" s="37"/>
      <c r="OPN158" s="37"/>
      <c r="OPO158" s="37"/>
      <c r="OPP158" s="37"/>
      <c r="OPQ158" s="37"/>
      <c r="OPR158" s="37"/>
      <c r="OPS158" s="37"/>
      <c r="OPT158" s="37"/>
      <c r="OPU158" s="37"/>
      <c r="OPV158" s="37"/>
      <c r="OPW158" s="37"/>
      <c r="OPX158" s="37"/>
      <c r="OPY158" s="37"/>
      <c r="OPZ158" s="37"/>
      <c r="OQA158" s="37"/>
      <c r="OQB158" s="37"/>
      <c r="OQC158" s="37"/>
      <c r="OQD158" s="37"/>
      <c r="OQE158" s="37"/>
      <c r="OQF158" s="37"/>
      <c r="OQG158" s="37"/>
      <c r="OQH158" s="37"/>
      <c r="OQI158" s="37"/>
      <c r="OQJ158" s="37"/>
      <c r="OQK158" s="37"/>
      <c r="OQL158" s="37"/>
      <c r="OQM158" s="37"/>
      <c r="OQN158" s="37"/>
      <c r="OQO158" s="37"/>
      <c r="OQP158" s="37"/>
      <c r="OQQ158" s="37"/>
      <c r="OQR158" s="37"/>
      <c r="OQS158" s="37"/>
      <c r="OQT158" s="37"/>
      <c r="OQU158" s="37"/>
      <c r="OQV158" s="37"/>
      <c r="OQW158" s="37"/>
      <c r="OQX158" s="37"/>
      <c r="OQY158" s="37"/>
      <c r="OQZ158" s="37"/>
      <c r="ORA158" s="37"/>
      <c r="ORB158" s="37"/>
      <c r="ORC158" s="37"/>
      <c r="ORD158" s="37"/>
      <c r="ORE158" s="37"/>
      <c r="ORF158" s="37"/>
      <c r="ORG158" s="37"/>
      <c r="ORH158" s="37"/>
      <c r="ORI158" s="37"/>
      <c r="ORJ158" s="37"/>
      <c r="ORK158" s="37"/>
      <c r="ORL158" s="37"/>
      <c r="ORM158" s="37"/>
      <c r="ORN158" s="37"/>
      <c r="ORO158" s="37"/>
      <c r="ORP158" s="37"/>
      <c r="ORQ158" s="37"/>
      <c r="ORR158" s="37"/>
      <c r="ORS158" s="37"/>
      <c r="ORT158" s="37"/>
      <c r="ORU158" s="37"/>
      <c r="ORV158" s="37"/>
      <c r="ORW158" s="37"/>
      <c r="ORX158" s="37"/>
      <c r="ORY158" s="37"/>
      <c r="ORZ158" s="37"/>
      <c r="OSA158" s="37"/>
      <c r="OSB158" s="37"/>
      <c r="OSC158" s="37"/>
      <c r="OSD158" s="37"/>
      <c r="OSE158" s="37"/>
      <c r="OSF158" s="37"/>
      <c r="OSG158" s="37"/>
      <c r="OSH158" s="37"/>
      <c r="OSI158" s="37"/>
      <c r="OSJ158" s="37"/>
      <c r="OSK158" s="37"/>
      <c r="OSL158" s="37"/>
      <c r="OSM158" s="37"/>
      <c r="OSN158" s="37"/>
      <c r="OSO158" s="37"/>
      <c r="OSP158" s="37"/>
      <c r="OSQ158" s="37"/>
      <c r="OSR158" s="37"/>
      <c r="OSS158" s="37"/>
      <c r="OST158" s="37"/>
      <c r="OSU158" s="37"/>
      <c r="OSV158" s="37"/>
      <c r="OSW158" s="37"/>
      <c r="OSX158" s="37"/>
      <c r="OSY158" s="37"/>
      <c r="OSZ158" s="37"/>
      <c r="OTA158" s="37"/>
      <c r="OTB158" s="37"/>
      <c r="OTC158" s="37"/>
      <c r="OTD158" s="37"/>
      <c r="OTE158" s="37"/>
      <c r="OTF158" s="37"/>
      <c r="OTG158" s="37"/>
      <c r="OTH158" s="37"/>
      <c r="OTI158" s="37"/>
      <c r="OTJ158" s="37"/>
      <c r="OTK158" s="37"/>
      <c r="OTL158" s="37"/>
      <c r="OTM158" s="37"/>
      <c r="OTN158" s="37"/>
      <c r="OTO158" s="37"/>
      <c r="OTP158" s="37"/>
      <c r="OTQ158" s="37"/>
      <c r="OTR158" s="37"/>
      <c r="OTS158" s="37"/>
      <c r="OTT158" s="37"/>
      <c r="OTU158" s="37"/>
      <c r="OTV158" s="37"/>
      <c r="OTW158" s="37"/>
      <c r="OTX158" s="37"/>
      <c r="OTY158" s="37"/>
      <c r="OTZ158" s="37"/>
      <c r="OUA158" s="37"/>
      <c r="OUB158" s="37"/>
      <c r="OUC158" s="37"/>
      <c r="OUD158" s="37"/>
      <c r="OUE158" s="37"/>
      <c r="OUF158" s="37"/>
      <c r="OUG158" s="37"/>
      <c r="OUH158" s="37"/>
      <c r="OUI158" s="37"/>
      <c r="OUJ158" s="37"/>
      <c r="OUK158" s="37"/>
      <c r="OUL158" s="37"/>
      <c r="OUM158" s="37"/>
      <c r="OUN158" s="37"/>
      <c r="OUO158" s="37"/>
      <c r="OUP158" s="37"/>
      <c r="OUQ158" s="37"/>
      <c r="OUR158" s="37"/>
      <c r="OUS158" s="37"/>
      <c r="OUT158" s="37"/>
      <c r="OUU158" s="37"/>
      <c r="OUV158" s="37"/>
      <c r="OUW158" s="37"/>
      <c r="OUX158" s="37"/>
      <c r="OUY158" s="37"/>
      <c r="OUZ158" s="37"/>
      <c r="OVA158" s="37"/>
      <c r="OVB158" s="37"/>
      <c r="OVC158" s="37"/>
      <c r="OVD158" s="37"/>
      <c r="OVE158" s="37"/>
      <c r="OVF158" s="37"/>
      <c r="OVG158" s="37"/>
      <c r="OVH158" s="37"/>
      <c r="OVI158" s="37"/>
      <c r="OVJ158" s="37"/>
      <c r="OVK158" s="37"/>
      <c r="OVL158" s="37"/>
      <c r="OVM158" s="37"/>
      <c r="OVN158" s="37"/>
      <c r="OVO158" s="37"/>
      <c r="OVP158" s="37"/>
      <c r="OVQ158" s="37"/>
      <c r="OVR158" s="37"/>
      <c r="OVS158" s="37"/>
      <c r="OVT158" s="37"/>
      <c r="OVU158" s="37"/>
      <c r="OVV158" s="37"/>
      <c r="OVW158" s="37"/>
      <c r="OVX158" s="37"/>
      <c r="OVY158" s="37"/>
      <c r="OVZ158" s="37"/>
      <c r="OWA158" s="37"/>
      <c r="OWB158" s="37"/>
      <c r="OWC158" s="37"/>
      <c r="OWD158" s="37"/>
      <c r="OWE158" s="37"/>
      <c r="OWF158" s="37"/>
      <c r="OWG158" s="37"/>
      <c r="OWH158" s="37"/>
      <c r="OWI158" s="37"/>
      <c r="OWJ158" s="37"/>
      <c r="OWK158" s="37"/>
      <c r="OWL158" s="37"/>
      <c r="OWM158" s="37"/>
      <c r="OWN158" s="37"/>
      <c r="OWO158" s="37"/>
      <c r="OWP158" s="37"/>
      <c r="OWQ158" s="37"/>
      <c r="OWR158" s="37"/>
      <c r="OWS158" s="37"/>
      <c r="OWT158" s="37"/>
      <c r="OWU158" s="37"/>
      <c r="OWV158" s="37"/>
      <c r="OWW158" s="37"/>
      <c r="OWX158" s="37"/>
      <c r="OWY158" s="37"/>
      <c r="OWZ158" s="37"/>
      <c r="OXA158" s="37"/>
      <c r="OXB158" s="37"/>
      <c r="OXC158" s="37"/>
      <c r="OXD158" s="37"/>
      <c r="OXE158" s="37"/>
      <c r="OXF158" s="37"/>
      <c r="OXG158" s="37"/>
      <c r="OXH158" s="37"/>
      <c r="OXI158" s="37"/>
      <c r="OXJ158" s="37"/>
      <c r="OXK158" s="37"/>
      <c r="OXL158" s="37"/>
      <c r="OXM158" s="37"/>
      <c r="OXN158" s="37"/>
      <c r="OXO158" s="37"/>
      <c r="OXP158" s="37"/>
      <c r="OXQ158" s="37"/>
      <c r="OXR158" s="37"/>
      <c r="OXS158" s="37"/>
      <c r="OXT158" s="37"/>
      <c r="OXU158" s="37"/>
      <c r="OXV158" s="37"/>
      <c r="OXW158" s="37"/>
      <c r="OXX158" s="37"/>
      <c r="OXY158" s="37"/>
      <c r="OXZ158" s="37"/>
      <c r="OYA158" s="37"/>
      <c r="OYB158" s="37"/>
      <c r="OYC158" s="37"/>
      <c r="OYD158" s="37"/>
      <c r="OYE158" s="37"/>
      <c r="OYF158" s="37"/>
      <c r="OYG158" s="37"/>
      <c r="OYH158" s="37"/>
      <c r="OYI158" s="37"/>
      <c r="OYJ158" s="37"/>
      <c r="OYK158" s="37"/>
      <c r="OYL158" s="37"/>
      <c r="OYM158" s="37"/>
      <c r="OYN158" s="37"/>
      <c r="OYO158" s="37"/>
      <c r="OYP158" s="37"/>
      <c r="OYQ158" s="37"/>
      <c r="OYR158" s="37"/>
      <c r="OYS158" s="37"/>
      <c r="OYT158" s="37"/>
      <c r="OYU158" s="37"/>
      <c r="OYV158" s="37"/>
      <c r="OYW158" s="37"/>
      <c r="OYX158" s="37"/>
      <c r="OYY158" s="37"/>
      <c r="OYZ158" s="37"/>
      <c r="OZA158" s="37"/>
      <c r="OZB158" s="37"/>
      <c r="OZC158" s="37"/>
      <c r="OZD158" s="37"/>
      <c r="OZE158" s="37"/>
      <c r="OZF158" s="37"/>
      <c r="OZG158" s="37"/>
      <c r="OZH158" s="37"/>
      <c r="OZI158" s="37"/>
      <c r="OZJ158" s="37"/>
      <c r="OZK158" s="37"/>
      <c r="OZL158" s="37"/>
      <c r="OZM158" s="37"/>
      <c r="OZN158" s="37"/>
      <c r="OZO158" s="37"/>
      <c r="OZP158" s="37"/>
      <c r="OZQ158" s="37"/>
      <c r="OZR158" s="37"/>
      <c r="OZS158" s="37"/>
      <c r="OZT158" s="37"/>
      <c r="OZU158" s="37"/>
      <c r="OZV158" s="37"/>
      <c r="OZW158" s="37"/>
      <c r="OZX158" s="37"/>
      <c r="OZY158" s="37"/>
      <c r="OZZ158" s="37"/>
      <c r="PAA158" s="37"/>
      <c r="PAB158" s="37"/>
      <c r="PAC158" s="37"/>
      <c r="PAD158" s="37"/>
      <c r="PAE158" s="37"/>
      <c r="PAF158" s="37"/>
      <c r="PAG158" s="37"/>
      <c r="PAH158" s="37"/>
      <c r="PAI158" s="37"/>
      <c r="PAJ158" s="37"/>
      <c r="PAK158" s="37"/>
      <c r="PAL158" s="37"/>
      <c r="PAM158" s="37"/>
      <c r="PAN158" s="37"/>
      <c r="PAO158" s="37"/>
      <c r="PAP158" s="37"/>
      <c r="PAQ158" s="37"/>
      <c r="PAR158" s="37"/>
      <c r="PAS158" s="37"/>
      <c r="PAT158" s="37"/>
      <c r="PAU158" s="37"/>
      <c r="PAV158" s="37"/>
      <c r="PAW158" s="37"/>
      <c r="PAX158" s="37"/>
      <c r="PAY158" s="37"/>
      <c r="PAZ158" s="37"/>
      <c r="PBA158" s="37"/>
      <c r="PBB158" s="37"/>
      <c r="PBC158" s="37"/>
      <c r="PBD158" s="37"/>
      <c r="PBE158" s="37"/>
      <c r="PBF158" s="37"/>
      <c r="PBG158" s="37"/>
      <c r="PBH158" s="37"/>
      <c r="PBI158" s="37"/>
      <c r="PBJ158" s="37"/>
      <c r="PBK158" s="37"/>
      <c r="PBL158" s="37"/>
      <c r="PBM158" s="37"/>
      <c r="PBN158" s="37"/>
      <c r="PBO158" s="37"/>
      <c r="PBP158" s="37"/>
      <c r="PBQ158" s="37"/>
      <c r="PBR158" s="37"/>
      <c r="PBS158" s="37"/>
      <c r="PBT158" s="37"/>
      <c r="PBU158" s="37"/>
      <c r="PBV158" s="37"/>
      <c r="PBW158" s="37"/>
      <c r="PBX158" s="37"/>
      <c r="PBY158" s="37"/>
      <c r="PBZ158" s="37"/>
      <c r="PCA158" s="37"/>
      <c r="PCB158" s="37"/>
      <c r="PCC158" s="37"/>
      <c r="PCD158" s="37"/>
      <c r="PCE158" s="37"/>
      <c r="PCF158" s="37"/>
      <c r="PCG158" s="37"/>
      <c r="PCH158" s="37"/>
      <c r="PCI158" s="37"/>
      <c r="PCJ158" s="37"/>
      <c r="PCK158" s="37"/>
      <c r="PCL158" s="37"/>
      <c r="PCM158" s="37"/>
      <c r="PCN158" s="37"/>
      <c r="PCO158" s="37"/>
      <c r="PCP158" s="37"/>
      <c r="PCQ158" s="37"/>
      <c r="PCR158" s="37"/>
      <c r="PCS158" s="37"/>
      <c r="PCT158" s="37"/>
      <c r="PCU158" s="37"/>
      <c r="PCV158" s="37"/>
      <c r="PCW158" s="37"/>
      <c r="PCX158" s="37"/>
      <c r="PCY158" s="37"/>
      <c r="PCZ158" s="37"/>
      <c r="PDA158" s="37"/>
      <c r="PDB158" s="37"/>
      <c r="PDC158" s="37"/>
      <c r="PDD158" s="37"/>
      <c r="PDE158" s="37"/>
      <c r="PDF158" s="37"/>
      <c r="PDG158" s="37"/>
      <c r="PDH158" s="37"/>
      <c r="PDI158" s="37"/>
      <c r="PDJ158" s="37"/>
      <c r="PDK158" s="37"/>
      <c r="PDL158" s="37"/>
      <c r="PDM158" s="37"/>
      <c r="PDN158" s="37"/>
      <c r="PDO158" s="37"/>
      <c r="PDP158" s="37"/>
      <c r="PDQ158" s="37"/>
      <c r="PDR158" s="37"/>
      <c r="PDS158" s="37"/>
      <c r="PDT158" s="37"/>
      <c r="PDU158" s="37"/>
      <c r="PDV158" s="37"/>
      <c r="PDW158" s="37"/>
      <c r="PDX158" s="37"/>
      <c r="PDY158" s="37"/>
      <c r="PDZ158" s="37"/>
      <c r="PEA158" s="37"/>
      <c r="PEB158" s="37"/>
      <c r="PEC158" s="37"/>
      <c r="PED158" s="37"/>
      <c r="PEE158" s="37"/>
      <c r="PEF158" s="37"/>
      <c r="PEG158" s="37"/>
      <c r="PEH158" s="37"/>
      <c r="PEI158" s="37"/>
      <c r="PEJ158" s="37"/>
      <c r="PEK158" s="37"/>
      <c r="PEL158" s="37"/>
      <c r="PEM158" s="37"/>
      <c r="PEN158" s="37"/>
      <c r="PEO158" s="37"/>
      <c r="PEP158" s="37"/>
      <c r="PEQ158" s="37"/>
      <c r="PER158" s="37"/>
      <c r="PES158" s="37"/>
      <c r="PET158" s="37"/>
      <c r="PEU158" s="37"/>
      <c r="PEV158" s="37"/>
      <c r="PEW158" s="37"/>
      <c r="PEX158" s="37"/>
      <c r="PEY158" s="37"/>
      <c r="PEZ158" s="37"/>
      <c r="PFA158" s="37"/>
      <c r="PFB158" s="37"/>
      <c r="PFC158" s="37"/>
      <c r="PFD158" s="37"/>
      <c r="PFE158" s="37"/>
      <c r="PFF158" s="37"/>
      <c r="PFG158" s="37"/>
      <c r="PFH158" s="37"/>
      <c r="PFI158" s="37"/>
      <c r="PFJ158" s="37"/>
      <c r="PFK158" s="37"/>
      <c r="PFL158" s="37"/>
      <c r="PFM158" s="37"/>
      <c r="PFN158" s="37"/>
      <c r="PFO158" s="37"/>
      <c r="PFP158" s="37"/>
      <c r="PFQ158" s="37"/>
      <c r="PFR158" s="37"/>
      <c r="PFS158" s="37"/>
      <c r="PFT158" s="37"/>
      <c r="PFU158" s="37"/>
      <c r="PFV158" s="37"/>
      <c r="PFW158" s="37"/>
      <c r="PFX158" s="37"/>
      <c r="PFY158" s="37"/>
      <c r="PFZ158" s="37"/>
      <c r="PGA158" s="37"/>
      <c r="PGB158" s="37"/>
      <c r="PGC158" s="37"/>
      <c r="PGD158" s="37"/>
      <c r="PGE158" s="37"/>
      <c r="PGF158" s="37"/>
      <c r="PGG158" s="37"/>
      <c r="PGH158" s="37"/>
      <c r="PGI158" s="37"/>
      <c r="PGJ158" s="37"/>
      <c r="PGK158" s="37"/>
      <c r="PGL158" s="37"/>
      <c r="PGM158" s="37"/>
      <c r="PGN158" s="37"/>
      <c r="PGO158" s="37"/>
      <c r="PGP158" s="37"/>
      <c r="PGQ158" s="37"/>
      <c r="PGR158" s="37"/>
      <c r="PGS158" s="37"/>
      <c r="PGT158" s="37"/>
      <c r="PGU158" s="37"/>
      <c r="PGV158" s="37"/>
      <c r="PGW158" s="37"/>
      <c r="PGX158" s="37"/>
      <c r="PGY158" s="37"/>
      <c r="PGZ158" s="37"/>
      <c r="PHA158" s="37"/>
      <c r="PHB158" s="37"/>
      <c r="PHC158" s="37"/>
      <c r="PHD158" s="37"/>
      <c r="PHE158" s="37"/>
      <c r="PHF158" s="37"/>
      <c r="PHG158" s="37"/>
      <c r="PHH158" s="37"/>
      <c r="PHI158" s="37"/>
      <c r="PHJ158" s="37"/>
      <c r="PHK158" s="37"/>
      <c r="PHL158" s="37"/>
      <c r="PHM158" s="37"/>
      <c r="PHN158" s="37"/>
      <c r="PHO158" s="37"/>
      <c r="PHP158" s="37"/>
      <c r="PHQ158" s="37"/>
      <c r="PHR158" s="37"/>
      <c r="PHS158" s="37"/>
      <c r="PHT158" s="37"/>
      <c r="PHU158" s="37"/>
      <c r="PHV158" s="37"/>
      <c r="PHW158" s="37"/>
      <c r="PHX158" s="37"/>
      <c r="PHY158" s="37"/>
      <c r="PHZ158" s="37"/>
      <c r="PIA158" s="37"/>
      <c r="PIB158" s="37"/>
      <c r="PIC158" s="37"/>
      <c r="PID158" s="37"/>
      <c r="PIE158" s="37"/>
      <c r="PIF158" s="37"/>
      <c r="PIG158" s="37"/>
      <c r="PIH158" s="37"/>
      <c r="PII158" s="37"/>
      <c r="PIJ158" s="37"/>
      <c r="PIK158" s="37"/>
      <c r="PIL158" s="37"/>
      <c r="PIM158" s="37"/>
      <c r="PIN158" s="37"/>
      <c r="PIO158" s="37"/>
      <c r="PIP158" s="37"/>
      <c r="PIQ158" s="37"/>
      <c r="PIR158" s="37"/>
      <c r="PIS158" s="37"/>
      <c r="PIT158" s="37"/>
      <c r="PIU158" s="37"/>
      <c r="PIV158" s="37"/>
      <c r="PIW158" s="37"/>
      <c r="PIX158" s="37"/>
      <c r="PIY158" s="37"/>
      <c r="PIZ158" s="37"/>
      <c r="PJA158" s="37"/>
      <c r="PJB158" s="37"/>
      <c r="PJC158" s="37"/>
      <c r="PJD158" s="37"/>
      <c r="PJE158" s="37"/>
      <c r="PJF158" s="37"/>
      <c r="PJG158" s="37"/>
      <c r="PJH158" s="37"/>
      <c r="PJI158" s="37"/>
      <c r="PJJ158" s="37"/>
      <c r="PJK158" s="37"/>
      <c r="PJL158" s="37"/>
      <c r="PJM158" s="37"/>
      <c r="PJN158" s="37"/>
      <c r="PJO158" s="37"/>
      <c r="PJP158" s="37"/>
      <c r="PJQ158" s="37"/>
      <c r="PJR158" s="37"/>
      <c r="PJS158" s="37"/>
      <c r="PJT158" s="37"/>
      <c r="PJU158" s="37"/>
      <c r="PJV158" s="37"/>
      <c r="PJW158" s="37"/>
      <c r="PJX158" s="37"/>
      <c r="PJY158" s="37"/>
      <c r="PJZ158" s="37"/>
      <c r="PKA158" s="37"/>
      <c r="PKB158" s="37"/>
      <c r="PKC158" s="37"/>
      <c r="PKD158" s="37"/>
      <c r="PKE158" s="37"/>
      <c r="PKF158" s="37"/>
      <c r="PKG158" s="37"/>
      <c r="PKH158" s="37"/>
      <c r="PKI158" s="37"/>
      <c r="PKJ158" s="37"/>
      <c r="PKK158" s="37"/>
      <c r="PKL158" s="37"/>
      <c r="PKM158" s="37"/>
      <c r="PKN158" s="37"/>
      <c r="PKO158" s="37"/>
      <c r="PKP158" s="37"/>
      <c r="PKQ158" s="37"/>
      <c r="PKR158" s="37"/>
      <c r="PKS158" s="37"/>
      <c r="PKT158" s="37"/>
      <c r="PKU158" s="37"/>
      <c r="PKV158" s="37"/>
      <c r="PKW158" s="37"/>
      <c r="PKX158" s="37"/>
      <c r="PKY158" s="37"/>
      <c r="PKZ158" s="37"/>
      <c r="PLA158" s="37"/>
      <c r="PLB158" s="37"/>
      <c r="PLC158" s="37"/>
      <c r="PLD158" s="37"/>
      <c r="PLE158" s="37"/>
      <c r="PLF158" s="37"/>
      <c r="PLG158" s="37"/>
      <c r="PLH158" s="37"/>
      <c r="PLI158" s="37"/>
      <c r="PLJ158" s="37"/>
      <c r="PLK158" s="37"/>
      <c r="PLL158" s="37"/>
      <c r="PLM158" s="37"/>
      <c r="PLN158" s="37"/>
      <c r="PLO158" s="37"/>
      <c r="PLP158" s="37"/>
      <c r="PLQ158" s="37"/>
      <c r="PLR158" s="37"/>
      <c r="PLS158" s="37"/>
      <c r="PLT158" s="37"/>
      <c r="PLU158" s="37"/>
      <c r="PLV158" s="37"/>
      <c r="PLW158" s="37"/>
      <c r="PLX158" s="37"/>
      <c r="PLY158" s="37"/>
      <c r="PLZ158" s="37"/>
      <c r="PMA158" s="37"/>
      <c r="PMB158" s="37"/>
      <c r="PMC158" s="37"/>
      <c r="PMD158" s="37"/>
      <c r="PME158" s="37"/>
      <c r="PMF158" s="37"/>
      <c r="PMG158" s="37"/>
      <c r="PMH158" s="37"/>
      <c r="PMI158" s="37"/>
      <c r="PMJ158" s="37"/>
      <c r="PMK158" s="37"/>
      <c r="PML158" s="37"/>
      <c r="PMM158" s="37"/>
      <c r="PMN158" s="37"/>
      <c r="PMO158" s="37"/>
      <c r="PMP158" s="37"/>
      <c r="PMQ158" s="37"/>
      <c r="PMR158" s="37"/>
      <c r="PMS158" s="37"/>
      <c r="PMT158" s="37"/>
      <c r="PMU158" s="37"/>
      <c r="PMV158" s="37"/>
      <c r="PMW158" s="37"/>
      <c r="PMX158" s="37"/>
      <c r="PMY158" s="37"/>
      <c r="PMZ158" s="37"/>
      <c r="PNA158" s="37"/>
      <c r="PNB158" s="37"/>
      <c r="PNC158" s="37"/>
      <c r="PND158" s="37"/>
      <c r="PNE158" s="37"/>
      <c r="PNF158" s="37"/>
      <c r="PNG158" s="37"/>
      <c r="PNH158" s="37"/>
      <c r="PNI158" s="37"/>
      <c r="PNJ158" s="37"/>
      <c r="PNK158" s="37"/>
      <c r="PNL158" s="37"/>
      <c r="PNM158" s="37"/>
      <c r="PNN158" s="37"/>
      <c r="PNO158" s="37"/>
      <c r="PNP158" s="37"/>
      <c r="PNQ158" s="37"/>
      <c r="PNR158" s="37"/>
      <c r="PNS158" s="37"/>
      <c r="PNT158" s="37"/>
      <c r="PNU158" s="37"/>
      <c r="PNV158" s="37"/>
      <c r="PNW158" s="37"/>
      <c r="PNX158" s="37"/>
      <c r="PNY158" s="37"/>
      <c r="PNZ158" s="37"/>
      <c r="POA158" s="37"/>
      <c r="POB158" s="37"/>
      <c r="POC158" s="37"/>
      <c r="POD158" s="37"/>
      <c r="POE158" s="37"/>
      <c r="POF158" s="37"/>
      <c r="POG158" s="37"/>
      <c r="POH158" s="37"/>
      <c r="POI158" s="37"/>
      <c r="POJ158" s="37"/>
      <c r="POK158" s="37"/>
      <c r="POL158" s="37"/>
      <c r="POM158" s="37"/>
      <c r="PON158" s="37"/>
      <c r="POO158" s="37"/>
      <c r="POP158" s="37"/>
      <c r="POQ158" s="37"/>
      <c r="POR158" s="37"/>
      <c r="POS158" s="37"/>
      <c r="POT158" s="37"/>
      <c r="POU158" s="37"/>
      <c r="POV158" s="37"/>
      <c r="POW158" s="37"/>
      <c r="POX158" s="37"/>
      <c r="POY158" s="37"/>
      <c r="POZ158" s="37"/>
      <c r="PPA158" s="37"/>
      <c r="PPB158" s="37"/>
      <c r="PPC158" s="37"/>
      <c r="PPD158" s="37"/>
      <c r="PPE158" s="37"/>
      <c r="PPF158" s="37"/>
      <c r="PPG158" s="37"/>
      <c r="PPH158" s="37"/>
      <c r="PPI158" s="37"/>
      <c r="PPJ158" s="37"/>
      <c r="PPK158" s="37"/>
      <c r="PPL158" s="37"/>
      <c r="PPM158" s="37"/>
      <c r="PPN158" s="37"/>
      <c r="PPO158" s="37"/>
      <c r="PPP158" s="37"/>
      <c r="PPQ158" s="37"/>
      <c r="PPR158" s="37"/>
      <c r="PPS158" s="37"/>
      <c r="PPT158" s="37"/>
      <c r="PPU158" s="37"/>
      <c r="PPV158" s="37"/>
      <c r="PPW158" s="37"/>
      <c r="PPX158" s="37"/>
      <c r="PPY158" s="37"/>
      <c r="PPZ158" s="37"/>
      <c r="PQA158" s="37"/>
      <c r="PQB158" s="37"/>
      <c r="PQC158" s="37"/>
      <c r="PQD158" s="37"/>
      <c r="PQE158" s="37"/>
      <c r="PQF158" s="37"/>
      <c r="PQG158" s="37"/>
      <c r="PQH158" s="37"/>
      <c r="PQI158" s="37"/>
      <c r="PQJ158" s="37"/>
      <c r="PQK158" s="37"/>
      <c r="PQL158" s="37"/>
      <c r="PQM158" s="37"/>
      <c r="PQN158" s="37"/>
      <c r="PQO158" s="37"/>
      <c r="PQP158" s="37"/>
      <c r="PQQ158" s="37"/>
      <c r="PQR158" s="37"/>
      <c r="PQS158" s="37"/>
      <c r="PQT158" s="37"/>
      <c r="PQU158" s="37"/>
      <c r="PQV158" s="37"/>
      <c r="PQW158" s="37"/>
      <c r="PQX158" s="37"/>
      <c r="PQY158" s="37"/>
      <c r="PQZ158" s="37"/>
      <c r="PRA158" s="37"/>
      <c r="PRB158" s="37"/>
      <c r="PRC158" s="37"/>
      <c r="PRD158" s="37"/>
      <c r="PRE158" s="37"/>
      <c r="PRF158" s="37"/>
      <c r="PRG158" s="37"/>
      <c r="PRH158" s="37"/>
      <c r="PRI158" s="37"/>
      <c r="PRJ158" s="37"/>
      <c r="PRK158" s="37"/>
      <c r="PRL158" s="37"/>
      <c r="PRM158" s="37"/>
      <c r="PRN158" s="37"/>
      <c r="PRO158" s="37"/>
      <c r="PRP158" s="37"/>
      <c r="PRQ158" s="37"/>
      <c r="PRR158" s="37"/>
      <c r="PRS158" s="37"/>
      <c r="PRT158" s="37"/>
      <c r="PRU158" s="37"/>
      <c r="PRV158" s="37"/>
      <c r="PRW158" s="37"/>
      <c r="PRX158" s="37"/>
      <c r="PRY158" s="37"/>
      <c r="PRZ158" s="37"/>
      <c r="PSA158" s="37"/>
      <c r="PSB158" s="37"/>
      <c r="PSC158" s="37"/>
      <c r="PSD158" s="37"/>
      <c r="PSE158" s="37"/>
      <c r="PSF158" s="37"/>
      <c r="PSG158" s="37"/>
      <c r="PSH158" s="37"/>
      <c r="PSI158" s="37"/>
      <c r="PSJ158" s="37"/>
      <c r="PSK158" s="37"/>
      <c r="PSL158" s="37"/>
      <c r="PSM158" s="37"/>
      <c r="PSN158" s="37"/>
      <c r="PSO158" s="37"/>
      <c r="PSP158" s="37"/>
      <c r="PSQ158" s="37"/>
      <c r="PSR158" s="37"/>
      <c r="PSS158" s="37"/>
      <c r="PST158" s="37"/>
      <c r="PSU158" s="37"/>
      <c r="PSV158" s="37"/>
      <c r="PSW158" s="37"/>
      <c r="PSX158" s="37"/>
      <c r="PSY158" s="37"/>
      <c r="PSZ158" s="37"/>
      <c r="PTA158" s="37"/>
      <c r="PTB158" s="37"/>
      <c r="PTC158" s="37"/>
      <c r="PTD158" s="37"/>
      <c r="PTE158" s="37"/>
      <c r="PTF158" s="37"/>
      <c r="PTG158" s="37"/>
      <c r="PTH158" s="37"/>
      <c r="PTI158" s="37"/>
      <c r="PTJ158" s="37"/>
      <c r="PTK158" s="37"/>
      <c r="PTL158" s="37"/>
      <c r="PTM158" s="37"/>
      <c r="PTN158" s="37"/>
      <c r="PTO158" s="37"/>
      <c r="PTP158" s="37"/>
      <c r="PTQ158" s="37"/>
      <c r="PTR158" s="37"/>
      <c r="PTS158" s="37"/>
      <c r="PTT158" s="37"/>
      <c r="PTU158" s="37"/>
      <c r="PTV158" s="37"/>
      <c r="PTW158" s="37"/>
      <c r="PTX158" s="37"/>
      <c r="PTY158" s="37"/>
      <c r="PTZ158" s="37"/>
      <c r="PUA158" s="37"/>
      <c r="PUB158" s="37"/>
      <c r="PUC158" s="37"/>
      <c r="PUD158" s="37"/>
      <c r="PUE158" s="37"/>
      <c r="PUF158" s="37"/>
      <c r="PUG158" s="37"/>
      <c r="PUH158" s="37"/>
      <c r="PUI158" s="37"/>
      <c r="PUJ158" s="37"/>
      <c r="PUK158" s="37"/>
      <c r="PUL158" s="37"/>
      <c r="PUM158" s="37"/>
      <c r="PUN158" s="37"/>
      <c r="PUO158" s="37"/>
      <c r="PUP158" s="37"/>
      <c r="PUQ158" s="37"/>
      <c r="PUR158" s="37"/>
      <c r="PUS158" s="37"/>
      <c r="PUT158" s="37"/>
      <c r="PUU158" s="37"/>
      <c r="PUV158" s="37"/>
      <c r="PUW158" s="37"/>
      <c r="PUX158" s="37"/>
      <c r="PUY158" s="37"/>
      <c r="PUZ158" s="37"/>
      <c r="PVA158" s="37"/>
      <c r="PVB158" s="37"/>
      <c r="PVC158" s="37"/>
      <c r="PVD158" s="37"/>
      <c r="PVE158" s="37"/>
      <c r="PVF158" s="37"/>
      <c r="PVG158" s="37"/>
      <c r="PVH158" s="37"/>
      <c r="PVI158" s="37"/>
      <c r="PVJ158" s="37"/>
      <c r="PVK158" s="37"/>
      <c r="PVL158" s="37"/>
      <c r="PVM158" s="37"/>
      <c r="PVN158" s="37"/>
      <c r="PVO158" s="37"/>
      <c r="PVP158" s="37"/>
      <c r="PVQ158" s="37"/>
      <c r="PVR158" s="37"/>
      <c r="PVS158" s="37"/>
      <c r="PVT158" s="37"/>
      <c r="PVU158" s="37"/>
      <c r="PVV158" s="37"/>
      <c r="PVW158" s="37"/>
      <c r="PVX158" s="37"/>
      <c r="PVY158" s="37"/>
      <c r="PVZ158" s="37"/>
      <c r="PWA158" s="37"/>
      <c r="PWB158" s="37"/>
      <c r="PWC158" s="37"/>
      <c r="PWD158" s="37"/>
      <c r="PWE158" s="37"/>
      <c r="PWF158" s="37"/>
      <c r="PWG158" s="37"/>
      <c r="PWH158" s="37"/>
      <c r="PWI158" s="37"/>
      <c r="PWJ158" s="37"/>
      <c r="PWK158" s="37"/>
      <c r="PWL158" s="37"/>
      <c r="PWM158" s="37"/>
      <c r="PWN158" s="37"/>
      <c r="PWO158" s="37"/>
      <c r="PWP158" s="37"/>
      <c r="PWQ158" s="37"/>
      <c r="PWR158" s="37"/>
      <c r="PWS158" s="37"/>
      <c r="PWT158" s="37"/>
      <c r="PWU158" s="37"/>
      <c r="PWV158" s="37"/>
      <c r="PWW158" s="37"/>
      <c r="PWX158" s="37"/>
      <c r="PWY158" s="37"/>
      <c r="PWZ158" s="37"/>
      <c r="PXA158" s="37"/>
      <c r="PXB158" s="37"/>
      <c r="PXC158" s="37"/>
      <c r="PXD158" s="37"/>
      <c r="PXE158" s="37"/>
      <c r="PXF158" s="37"/>
      <c r="PXG158" s="37"/>
      <c r="PXH158" s="37"/>
      <c r="PXI158" s="37"/>
      <c r="PXJ158" s="37"/>
      <c r="PXK158" s="37"/>
      <c r="PXL158" s="37"/>
      <c r="PXM158" s="37"/>
      <c r="PXN158" s="37"/>
      <c r="PXO158" s="37"/>
      <c r="PXP158" s="37"/>
      <c r="PXQ158" s="37"/>
      <c r="PXR158" s="37"/>
      <c r="PXS158" s="37"/>
      <c r="PXT158" s="37"/>
      <c r="PXU158" s="37"/>
      <c r="PXV158" s="37"/>
      <c r="PXW158" s="37"/>
      <c r="PXX158" s="37"/>
      <c r="PXY158" s="37"/>
      <c r="PXZ158" s="37"/>
      <c r="PYA158" s="37"/>
      <c r="PYB158" s="37"/>
      <c r="PYC158" s="37"/>
      <c r="PYD158" s="37"/>
      <c r="PYE158" s="37"/>
      <c r="PYF158" s="37"/>
      <c r="PYG158" s="37"/>
      <c r="PYH158" s="37"/>
      <c r="PYI158" s="37"/>
      <c r="PYJ158" s="37"/>
      <c r="PYK158" s="37"/>
      <c r="PYL158" s="37"/>
      <c r="PYM158" s="37"/>
      <c r="PYN158" s="37"/>
      <c r="PYO158" s="37"/>
      <c r="PYP158" s="37"/>
      <c r="PYQ158" s="37"/>
      <c r="PYR158" s="37"/>
      <c r="PYS158" s="37"/>
      <c r="PYT158" s="37"/>
      <c r="PYU158" s="37"/>
      <c r="PYV158" s="37"/>
      <c r="PYW158" s="37"/>
      <c r="PYX158" s="37"/>
      <c r="PYY158" s="37"/>
      <c r="PYZ158" s="37"/>
      <c r="PZA158" s="37"/>
      <c r="PZB158" s="37"/>
      <c r="PZC158" s="37"/>
      <c r="PZD158" s="37"/>
      <c r="PZE158" s="37"/>
      <c r="PZF158" s="37"/>
      <c r="PZG158" s="37"/>
      <c r="PZH158" s="37"/>
      <c r="PZI158" s="37"/>
      <c r="PZJ158" s="37"/>
      <c r="PZK158" s="37"/>
      <c r="PZL158" s="37"/>
      <c r="PZM158" s="37"/>
      <c r="PZN158" s="37"/>
      <c r="PZO158" s="37"/>
      <c r="PZP158" s="37"/>
      <c r="PZQ158" s="37"/>
      <c r="PZR158" s="37"/>
      <c r="PZS158" s="37"/>
      <c r="PZT158" s="37"/>
      <c r="PZU158" s="37"/>
      <c r="PZV158" s="37"/>
      <c r="PZW158" s="37"/>
      <c r="PZX158" s="37"/>
      <c r="PZY158" s="37"/>
      <c r="PZZ158" s="37"/>
      <c r="QAA158" s="37"/>
      <c r="QAB158" s="37"/>
      <c r="QAC158" s="37"/>
      <c r="QAD158" s="37"/>
      <c r="QAE158" s="37"/>
      <c r="QAF158" s="37"/>
      <c r="QAG158" s="37"/>
      <c r="QAH158" s="37"/>
      <c r="QAI158" s="37"/>
      <c r="QAJ158" s="37"/>
      <c r="QAK158" s="37"/>
      <c r="QAL158" s="37"/>
      <c r="QAM158" s="37"/>
      <c r="QAN158" s="37"/>
      <c r="QAO158" s="37"/>
      <c r="QAP158" s="37"/>
      <c r="QAQ158" s="37"/>
      <c r="QAR158" s="37"/>
      <c r="QAS158" s="37"/>
      <c r="QAT158" s="37"/>
      <c r="QAU158" s="37"/>
      <c r="QAV158" s="37"/>
      <c r="QAW158" s="37"/>
      <c r="QAX158" s="37"/>
      <c r="QAY158" s="37"/>
      <c r="QAZ158" s="37"/>
      <c r="QBA158" s="37"/>
      <c r="QBB158" s="37"/>
      <c r="QBC158" s="37"/>
      <c r="QBD158" s="37"/>
      <c r="QBE158" s="37"/>
      <c r="QBF158" s="37"/>
      <c r="QBG158" s="37"/>
      <c r="QBH158" s="37"/>
      <c r="QBI158" s="37"/>
      <c r="QBJ158" s="37"/>
      <c r="QBK158" s="37"/>
      <c r="QBL158" s="37"/>
      <c r="QBM158" s="37"/>
      <c r="QBN158" s="37"/>
      <c r="QBO158" s="37"/>
      <c r="QBP158" s="37"/>
      <c r="QBQ158" s="37"/>
      <c r="QBR158" s="37"/>
      <c r="QBS158" s="37"/>
      <c r="QBT158" s="37"/>
      <c r="QBU158" s="37"/>
      <c r="QBV158" s="37"/>
      <c r="QBW158" s="37"/>
      <c r="QBX158" s="37"/>
      <c r="QBY158" s="37"/>
      <c r="QBZ158" s="37"/>
      <c r="QCA158" s="37"/>
      <c r="QCB158" s="37"/>
      <c r="QCC158" s="37"/>
      <c r="QCD158" s="37"/>
      <c r="QCE158" s="37"/>
      <c r="QCF158" s="37"/>
      <c r="QCG158" s="37"/>
      <c r="QCH158" s="37"/>
      <c r="QCI158" s="37"/>
      <c r="QCJ158" s="37"/>
      <c r="QCK158" s="37"/>
      <c r="QCL158" s="37"/>
      <c r="QCM158" s="37"/>
      <c r="QCN158" s="37"/>
      <c r="QCO158" s="37"/>
      <c r="QCP158" s="37"/>
      <c r="QCQ158" s="37"/>
      <c r="QCR158" s="37"/>
      <c r="QCS158" s="37"/>
      <c r="QCT158" s="37"/>
      <c r="QCU158" s="37"/>
      <c r="QCV158" s="37"/>
      <c r="QCW158" s="37"/>
      <c r="QCX158" s="37"/>
      <c r="QCY158" s="37"/>
      <c r="QCZ158" s="37"/>
      <c r="QDA158" s="37"/>
      <c r="QDB158" s="37"/>
      <c r="QDC158" s="37"/>
      <c r="QDD158" s="37"/>
      <c r="QDE158" s="37"/>
      <c r="QDF158" s="37"/>
      <c r="QDG158" s="37"/>
      <c r="QDH158" s="37"/>
      <c r="QDI158" s="37"/>
      <c r="QDJ158" s="37"/>
      <c r="QDK158" s="37"/>
      <c r="QDL158" s="37"/>
      <c r="QDM158" s="37"/>
      <c r="QDN158" s="37"/>
      <c r="QDO158" s="37"/>
      <c r="QDP158" s="37"/>
      <c r="QDQ158" s="37"/>
      <c r="QDR158" s="37"/>
      <c r="QDS158" s="37"/>
      <c r="QDT158" s="37"/>
      <c r="QDU158" s="37"/>
      <c r="QDV158" s="37"/>
      <c r="QDW158" s="37"/>
      <c r="QDX158" s="37"/>
      <c r="QDY158" s="37"/>
      <c r="QDZ158" s="37"/>
      <c r="QEA158" s="37"/>
      <c r="QEB158" s="37"/>
      <c r="QEC158" s="37"/>
      <c r="QED158" s="37"/>
      <c r="QEE158" s="37"/>
      <c r="QEF158" s="37"/>
      <c r="QEG158" s="37"/>
      <c r="QEH158" s="37"/>
      <c r="QEI158" s="37"/>
      <c r="QEJ158" s="37"/>
      <c r="QEK158" s="37"/>
      <c r="QEL158" s="37"/>
      <c r="QEM158" s="37"/>
      <c r="QEN158" s="37"/>
      <c r="QEO158" s="37"/>
      <c r="QEP158" s="37"/>
      <c r="QEQ158" s="37"/>
      <c r="QER158" s="37"/>
      <c r="QES158" s="37"/>
      <c r="QET158" s="37"/>
      <c r="QEU158" s="37"/>
      <c r="QEV158" s="37"/>
      <c r="QEW158" s="37"/>
      <c r="QEX158" s="37"/>
      <c r="QEY158" s="37"/>
      <c r="QEZ158" s="37"/>
      <c r="QFA158" s="37"/>
      <c r="QFB158" s="37"/>
      <c r="QFC158" s="37"/>
      <c r="QFD158" s="37"/>
      <c r="QFE158" s="37"/>
      <c r="QFF158" s="37"/>
      <c r="QFG158" s="37"/>
      <c r="QFH158" s="37"/>
      <c r="QFI158" s="37"/>
      <c r="QFJ158" s="37"/>
      <c r="QFK158" s="37"/>
      <c r="QFL158" s="37"/>
      <c r="QFM158" s="37"/>
      <c r="QFN158" s="37"/>
      <c r="QFO158" s="37"/>
      <c r="QFP158" s="37"/>
      <c r="QFQ158" s="37"/>
      <c r="QFR158" s="37"/>
      <c r="QFS158" s="37"/>
      <c r="QFT158" s="37"/>
      <c r="QFU158" s="37"/>
      <c r="QFV158" s="37"/>
      <c r="QFW158" s="37"/>
      <c r="QFX158" s="37"/>
      <c r="QFY158" s="37"/>
      <c r="QFZ158" s="37"/>
      <c r="QGA158" s="37"/>
      <c r="QGB158" s="37"/>
      <c r="QGC158" s="37"/>
      <c r="QGD158" s="37"/>
      <c r="QGE158" s="37"/>
      <c r="QGF158" s="37"/>
      <c r="QGG158" s="37"/>
      <c r="QGH158" s="37"/>
      <c r="QGI158" s="37"/>
      <c r="QGJ158" s="37"/>
      <c r="QGK158" s="37"/>
      <c r="QGL158" s="37"/>
      <c r="QGM158" s="37"/>
      <c r="QGN158" s="37"/>
      <c r="QGO158" s="37"/>
      <c r="QGP158" s="37"/>
      <c r="QGQ158" s="37"/>
      <c r="QGR158" s="37"/>
      <c r="QGS158" s="37"/>
      <c r="QGT158" s="37"/>
      <c r="QGU158" s="37"/>
      <c r="QGV158" s="37"/>
      <c r="QGW158" s="37"/>
      <c r="QGX158" s="37"/>
      <c r="QGY158" s="37"/>
      <c r="QGZ158" s="37"/>
      <c r="QHA158" s="37"/>
      <c r="QHB158" s="37"/>
      <c r="QHC158" s="37"/>
      <c r="QHD158" s="37"/>
      <c r="QHE158" s="37"/>
      <c r="QHF158" s="37"/>
      <c r="QHG158" s="37"/>
      <c r="QHH158" s="37"/>
      <c r="QHI158" s="37"/>
      <c r="QHJ158" s="37"/>
      <c r="QHK158" s="37"/>
      <c r="QHL158" s="37"/>
      <c r="QHM158" s="37"/>
      <c r="QHN158" s="37"/>
      <c r="QHO158" s="37"/>
      <c r="QHP158" s="37"/>
      <c r="QHQ158" s="37"/>
      <c r="QHR158" s="37"/>
      <c r="QHS158" s="37"/>
      <c r="QHT158" s="37"/>
      <c r="QHU158" s="37"/>
      <c r="QHV158" s="37"/>
      <c r="QHW158" s="37"/>
      <c r="QHX158" s="37"/>
      <c r="QHY158" s="37"/>
      <c r="QHZ158" s="37"/>
      <c r="QIA158" s="37"/>
      <c r="QIB158" s="37"/>
      <c r="QIC158" s="37"/>
      <c r="QID158" s="37"/>
      <c r="QIE158" s="37"/>
      <c r="QIF158" s="37"/>
      <c r="QIG158" s="37"/>
      <c r="QIH158" s="37"/>
      <c r="QII158" s="37"/>
      <c r="QIJ158" s="37"/>
      <c r="QIK158" s="37"/>
      <c r="QIL158" s="37"/>
      <c r="QIM158" s="37"/>
      <c r="QIN158" s="37"/>
      <c r="QIO158" s="37"/>
      <c r="QIP158" s="37"/>
      <c r="QIQ158" s="37"/>
      <c r="QIR158" s="37"/>
      <c r="QIS158" s="37"/>
      <c r="QIT158" s="37"/>
      <c r="QIU158" s="37"/>
      <c r="QIV158" s="37"/>
      <c r="QIW158" s="37"/>
      <c r="QIX158" s="37"/>
      <c r="QIY158" s="37"/>
      <c r="QIZ158" s="37"/>
      <c r="QJA158" s="37"/>
      <c r="QJB158" s="37"/>
      <c r="QJC158" s="37"/>
      <c r="QJD158" s="37"/>
      <c r="QJE158" s="37"/>
      <c r="QJF158" s="37"/>
      <c r="QJG158" s="37"/>
      <c r="QJH158" s="37"/>
      <c r="QJI158" s="37"/>
      <c r="QJJ158" s="37"/>
      <c r="QJK158" s="37"/>
      <c r="QJL158" s="37"/>
      <c r="QJM158" s="37"/>
      <c r="QJN158" s="37"/>
      <c r="QJO158" s="37"/>
      <c r="QJP158" s="37"/>
      <c r="QJQ158" s="37"/>
      <c r="QJR158" s="37"/>
      <c r="QJS158" s="37"/>
      <c r="QJT158" s="37"/>
      <c r="QJU158" s="37"/>
      <c r="QJV158" s="37"/>
      <c r="QJW158" s="37"/>
      <c r="QJX158" s="37"/>
      <c r="QJY158" s="37"/>
      <c r="QJZ158" s="37"/>
      <c r="QKA158" s="37"/>
      <c r="QKB158" s="37"/>
      <c r="QKC158" s="37"/>
      <c r="QKD158" s="37"/>
      <c r="QKE158" s="37"/>
      <c r="QKF158" s="37"/>
      <c r="QKG158" s="37"/>
      <c r="QKH158" s="37"/>
      <c r="QKI158" s="37"/>
      <c r="QKJ158" s="37"/>
      <c r="QKK158" s="37"/>
      <c r="QKL158" s="37"/>
      <c r="QKM158" s="37"/>
      <c r="QKN158" s="37"/>
      <c r="QKO158" s="37"/>
      <c r="QKP158" s="37"/>
      <c r="QKQ158" s="37"/>
      <c r="QKR158" s="37"/>
      <c r="QKS158" s="37"/>
      <c r="QKT158" s="37"/>
      <c r="QKU158" s="37"/>
      <c r="QKV158" s="37"/>
      <c r="QKW158" s="37"/>
      <c r="QKX158" s="37"/>
      <c r="QKY158" s="37"/>
      <c r="QKZ158" s="37"/>
      <c r="QLA158" s="37"/>
      <c r="QLB158" s="37"/>
      <c r="QLC158" s="37"/>
      <c r="QLD158" s="37"/>
      <c r="QLE158" s="37"/>
      <c r="QLF158" s="37"/>
      <c r="QLG158" s="37"/>
      <c r="QLH158" s="37"/>
      <c r="QLI158" s="37"/>
      <c r="QLJ158" s="37"/>
      <c r="QLK158" s="37"/>
      <c r="QLL158" s="37"/>
      <c r="QLM158" s="37"/>
      <c r="QLN158" s="37"/>
      <c r="QLO158" s="37"/>
      <c r="QLP158" s="37"/>
      <c r="QLQ158" s="37"/>
      <c r="QLR158" s="37"/>
      <c r="QLS158" s="37"/>
      <c r="QLT158" s="37"/>
      <c r="QLU158" s="37"/>
      <c r="QLV158" s="37"/>
      <c r="QLW158" s="37"/>
      <c r="QLX158" s="37"/>
      <c r="QLY158" s="37"/>
      <c r="QLZ158" s="37"/>
      <c r="QMA158" s="37"/>
      <c r="QMB158" s="37"/>
      <c r="QMC158" s="37"/>
      <c r="QMD158" s="37"/>
      <c r="QME158" s="37"/>
      <c r="QMF158" s="37"/>
      <c r="QMG158" s="37"/>
      <c r="QMH158" s="37"/>
      <c r="QMI158" s="37"/>
      <c r="QMJ158" s="37"/>
      <c r="QMK158" s="37"/>
      <c r="QML158" s="37"/>
      <c r="QMM158" s="37"/>
      <c r="QMN158" s="37"/>
      <c r="QMO158" s="37"/>
      <c r="QMP158" s="37"/>
      <c r="QMQ158" s="37"/>
      <c r="QMR158" s="37"/>
      <c r="QMS158" s="37"/>
      <c r="QMT158" s="37"/>
      <c r="QMU158" s="37"/>
      <c r="QMV158" s="37"/>
      <c r="QMW158" s="37"/>
      <c r="QMX158" s="37"/>
      <c r="QMY158" s="37"/>
      <c r="QMZ158" s="37"/>
      <c r="QNA158" s="37"/>
      <c r="QNB158" s="37"/>
      <c r="QNC158" s="37"/>
      <c r="QND158" s="37"/>
      <c r="QNE158" s="37"/>
      <c r="QNF158" s="37"/>
      <c r="QNG158" s="37"/>
      <c r="QNH158" s="37"/>
      <c r="QNI158" s="37"/>
      <c r="QNJ158" s="37"/>
      <c r="QNK158" s="37"/>
      <c r="QNL158" s="37"/>
      <c r="QNM158" s="37"/>
      <c r="QNN158" s="37"/>
      <c r="QNO158" s="37"/>
      <c r="QNP158" s="37"/>
      <c r="QNQ158" s="37"/>
      <c r="QNR158" s="37"/>
      <c r="QNS158" s="37"/>
      <c r="QNT158" s="37"/>
      <c r="QNU158" s="37"/>
      <c r="QNV158" s="37"/>
      <c r="QNW158" s="37"/>
      <c r="QNX158" s="37"/>
      <c r="QNY158" s="37"/>
      <c r="QNZ158" s="37"/>
      <c r="QOA158" s="37"/>
      <c r="QOB158" s="37"/>
      <c r="QOC158" s="37"/>
      <c r="QOD158" s="37"/>
      <c r="QOE158" s="37"/>
      <c r="QOF158" s="37"/>
      <c r="QOG158" s="37"/>
      <c r="QOH158" s="37"/>
      <c r="QOI158" s="37"/>
      <c r="QOJ158" s="37"/>
      <c r="QOK158" s="37"/>
      <c r="QOL158" s="37"/>
      <c r="QOM158" s="37"/>
      <c r="QON158" s="37"/>
      <c r="QOO158" s="37"/>
      <c r="QOP158" s="37"/>
      <c r="QOQ158" s="37"/>
      <c r="QOR158" s="37"/>
      <c r="QOS158" s="37"/>
      <c r="QOT158" s="37"/>
      <c r="QOU158" s="37"/>
      <c r="QOV158" s="37"/>
      <c r="QOW158" s="37"/>
      <c r="QOX158" s="37"/>
      <c r="QOY158" s="37"/>
      <c r="QOZ158" s="37"/>
      <c r="QPA158" s="37"/>
      <c r="QPB158" s="37"/>
      <c r="QPC158" s="37"/>
      <c r="QPD158" s="37"/>
      <c r="QPE158" s="37"/>
      <c r="QPF158" s="37"/>
      <c r="QPG158" s="37"/>
      <c r="QPH158" s="37"/>
      <c r="QPI158" s="37"/>
      <c r="QPJ158" s="37"/>
      <c r="QPK158" s="37"/>
      <c r="QPL158" s="37"/>
      <c r="QPM158" s="37"/>
      <c r="QPN158" s="37"/>
      <c r="QPO158" s="37"/>
      <c r="QPP158" s="37"/>
      <c r="QPQ158" s="37"/>
      <c r="QPR158" s="37"/>
      <c r="QPS158" s="37"/>
      <c r="QPT158" s="37"/>
      <c r="QPU158" s="37"/>
      <c r="QPV158" s="37"/>
      <c r="QPW158" s="37"/>
      <c r="QPX158" s="37"/>
      <c r="QPY158" s="37"/>
      <c r="QPZ158" s="37"/>
      <c r="QQA158" s="37"/>
      <c r="QQB158" s="37"/>
      <c r="QQC158" s="37"/>
      <c r="QQD158" s="37"/>
      <c r="QQE158" s="37"/>
      <c r="QQF158" s="37"/>
      <c r="QQG158" s="37"/>
      <c r="QQH158" s="37"/>
      <c r="QQI158" s="37"/>
      <c r="QQJ158" s="37"/>
      <c r="QQK158" s="37"/>
      <c r="QQL158" s="37"/>
      <c r="QQM158" s="37"/>
      <c r="QQN158" s="37"/>
      <c r="QQO158" s="37"/>
      <c r="QQP158" s="37"/>
      <c r="QQQ158" s="37"/>
      <c r="QQR158" s="37"/>
      <c r="QQS158" s="37"/>
      <c r="QQT158" s="37"/>
      <c r="QQU158" s="37"/>
      <c r="QQV158" s="37"/>
      <c r="QQW158" s="37"/>
      <c r="QQX158" s="37"/>
      <c r="QQY158" s="37"/>
      <c r="QQZ158" s="37"/>
      <c r="QRA158" s="37"/>
      <c r="QRB158" s="37"/>
      <c r="QRC158" s="37"/>
      <c r="QRD158" s="37"/>
      <c r="QRE158" s="37"/>
      <c r="QRF158" s="37"/>
      <c r="QRG158" s="37"/>
      <c r="QRH158" s="37"/>
      <c r="QRI158" s="37"/>
      <c r="QRJ158" s="37"/>
      <c r="QRK158" s="37"/>
      <c r="QRL158" s="37"/>
      <c r="QRM158" s="37"/>
      <c r="QRN158" s="37"/>
      <c r="QRO158" s="37"/>
      <c r="QRP158" s="37"/>
      <c r="QRQ158" s="37"/>
      <c r="QRR158" s="37"/>
      <c r="QRS158" s="37"/>
      <c r="QRT158" s="37"/>
      <c r="QRU158" s="37"/>
      <c r="QRV158" s="37"/>
      <c r="QRW158" s="37"/>
      <c r="QRX158" s="37"/>
      <c r="QRY158" s="37"/>
      <c r="QRZ158" s="37"/>
      <c r="QSA158" s="37"/>
      <c r="QSB158" s="37"/>
      <c r="QSC158" s="37"/>
      <c r="QSD158" s="37"/>
      <c r="QSE158" s="37"/>
      <c r="QSF158" s="37"/>
      <c r="QSG158" s="37"/>
      <c r="QSH158" s="37"/>
      <c r="QSI158" s="37"/>
      <c r="QSJ158" s="37"/>
      <c r="QSK158" s="37"/>
      <c r="QSL158" s="37"/>
      <c r="QSM158" s="37"/>
      <c r="QSN158" s="37"/>
      <c r="QSO158" s="37"/>
      <c r="QSP158" s="37"/>
      <c r="QSQ158" s="37"/>
      <c r="QSR158" s="37"/>
      <c r="QSS158" s="37"/>
      <c r="QST158" s="37"/>
      <c r="QSU158" s="37"/>
      <c r="QSV158" s="37"/>
      <c r="QSW158" s="37"/>
      <c r="QSX158" s="37"/>
      <c r="QSY158" s="37"/>
      <c r="QSZ158" s="37"/>
      <c r="QTA158" s="37"/>
      <c r="QTB158" s="37"/>
      <c r="QTC158" s="37"/>
      <c r="QTD158" s="37"/>
      <c r="QTE158" s="37"/>
      <c r="QTF158" s="37"/>
      <c r="QTG158" s="37"/>
      <c r="QTH158" s="37"/>
      <c r="QTI158" s="37"/>
      <c r="QTJ158" s="37"/>
      <c r="QTK158" s="37"/>
      <c r="QTL158" s="37"/>
      <c r="QTM158" s="37"/>
      <c r="QTN158" s="37"/>
      <c r="QTO158" s="37"/>
      <c r="QTP158" s="37"/>
      <c r="QTQ158" s="37"/>
      <c r="QTR158" s="37"/>
      <c r="QTS158" s="37"/>
      <c r="QTT158" s="37"/>
      <c r="QTU158" s="37"/>
      <c r="QTV158" s="37"/>
      <c r="QTW158" s="37"/>
      <c r="QTX158" s="37"/>
      <c r="QTY158" s="37"/>
      <c r="QTZ158" s="37"/>
      <c r="QUA158" s="37"/>
      <c r="QUB158" s="37"/>
      <c r="QUC158" s="37"/>
      <c r="QUD158" s="37"/>
      <c r="QUE158" s="37"/>
      <c r="QUF158" s="37"/>
      <c r="QUG158" s="37"/>
      <c r="QUH158" s="37"/>
      <c r="QUI158" s="37"/>
      <c r="QUJ158" s="37"/>
      <c r="QUK158" s="37"/>
      <c r="QUL158" s="37"/>
      <c r="QUM158" s="37"/>
      <c r="QUN158" s="37"/>
      <c r="QUO158" s="37"/>
      <c r="QUP158" s="37"/>
      <c r="QUQ158" s="37"/>
      <c r="QUR158" s="37"/>
      <c r="QUS158" s="37"/>
      <c r="QUT158" s="37"/>
      <c r="QUU158" s="37"/>
      <c r="QUV158" s="37"/>
      <c r="QUW158" s="37"/>
      <c r="QUX158" s="37"/>
      <c r="QUY158" s="37"/>
      <c r="QUZ158" s="37"/>
      <c r="QVA158" s="37"/>
      <c r="QVB158" s="37"/>
      <c r="QVC158" s="37"/>
      <c r="QVD158" s="37"/>
      <c r="QVE158" s="37"/>
      <c r="QVF158" s="37"/>
      <c r="QVG158" s="37"/>
      <c r="QVH158" s="37"/>
      <c r="QVI158" s="37"/>
      <c r="QVJ158" s="37"/>
      <c r="QVK158" s="37"/>
      <c r="QVL158" s="37"/>
      <c r="QVM158" s="37"/>
      <c r="QVN158" s="37"/>
      <c r="QVO158" s="37"/>
      <c r="QVP158" s="37"/>
      <c r="QVQ158" s="37"/>
      <c r="QVR158" s="37"/>
      <c r="QVS158" s="37"/>
      <c r="QVT158" s="37"/>
      <c r="QVU158" s="37"/>
      <c r="QVV158" s="37"/>
      <c r="QVW158" s="37"/>
      <c r="QVX158" s="37"/>
      <c r="QVY158" s="37"/>
      <c r="QVZ158" s="37"/>
      <c r="QWA158" s="37"/>
      <c r="QWB158" s="37"/>
      <c r="QWC158" s="37"/>
      <c r="QWD158" s="37"/>
      <c r="QWE158" s="37"/>
      <c r="QWF158" s="37"/>
      <c r="QWG158" s="37"/>
      <c r="QWH158" s="37"/>
      <c r="QWI158" s="37"/>
      <c r="QWJ158" s="37"/>
      <c r="QWK158" s="37"/>
      <c r="QWL158" s="37"/>
      <c r="QWM158" s="37"/>
      <c r="QWN158" s="37"/>
      <c r="QWO158" s="37"/>
      <c r="QWP158" s="37"/>
      <c r="QWQ158" s="37"/>
      <c r="QWR158" s="37"/>
      <c r="QWS158" s="37"/>
      <c r="QWT158" s="37"/>
      <c r="QWU158" s="37"/>
      <c r="QWV158" s="37"/>
      <c r="QWW158" s="37"/>
      <c r="QWX158" s="37"/>
      <c r="QWY158" s="37"/>
      <c r="QWZ158" s="37"/>
      <c r="QXA158" s="37"/>
      <c r="QXB158" s="37"/>
      <c r="QXC158" s="37"/>
      <c r="QXD158" s="37"/>
      <c r="QXE158" s="37"/>
      <c r="QXF158" s="37"/>
      <c r="QXG158" s="37"/>
      <c r="QXH158" s="37"/>
      <c r="QXI158" s="37"/>
      <c r="QXJ158" s="37"/>
      <c r="QXK158" s="37"/>
      <c r="QXL158" s="37"/>
      <c r="QXM158" s="37"/>
      <c r="QXN158" s="37"/>
      <c r="QXO158" s="37"/>
      <c r="QXP158" s="37"/>
      <c r="QXQ158" s="37"/>
      <c r="QXR158" s="37"/>
      <c r="QXS158" s="37"/>
      <c r="QXT158" s="37"/>
      <c r="QXU158" s="37"/>
      <c r="QXV158" s="37"/>
      <c r="QXW158" s="37"/>
      <c r="QXX158" s="37"/>
      <c r="QXY158" s="37"/>
      <c r="QXZ158" s="37"/>
      <c r="QYA158" s="37"/>
      <c r="QYB158" s="37"/>
      <c r="QYC158" s="37"/>
      <c r="QYD158" s="37"/>
      <c r="QYE158" s="37"/>
      <c r="QYF158" s="37"/>
      <c r="QYG158" s="37"/>
      <c r="QYH158" s="37"/>
      <c r="QYI158" s="37"/>
      <c r="QYJ158" s="37"/>
      <c r="QYK158" s="37"/>
      <c r="QYL158" s="37"/>
      <c r="QYM158" s="37"/>
      <c r="QYN158" s="37"/>
      <c r="QYO158" s="37"/>
      <c r="QYP158" s="37"/>
      <c r="QYQ158" s="37"/>
      <c r="QYR158" s="37"/>
      <c r="QYS158" s="37"/>
      <c r="QYT158" s="37"/>
      <c r="QYU158" s="37"/>
      <c r="QYV158" s="37"/>
      <c r="QYW158" s="37"/>
      <c r="QYX158" s="37"/>
      <c r="QYY158" s="37"/>
      <c r="QYZ158" s="37"/>
      <c r="QZA158" s="37"/>
      <c r="QZB158" s="37"/>
      <c r="QZC158" s="37"/>
      <c r="QZD158" s="37"/>
      <c r="QZE158" s="37"/>
      <c r="QZF158" s="37"/>
      <c r="QZG158" s="37"/>
      <c r="QZH158" s="37"/>
      <c r="QZI158" s="37"/>
      <c r="QZJ158" s="37"/>
      <c r="QZK158" s="37"/>
      <c r="QZL158" s="37"/>
      <c r="QZM158" s="37"/>
      <c r="QZN158" s="37"/>
      <c r="QZO158" s="37"/>
      <c r="QZP158" s="37"/>
      <c r="QZQ158" s="37"/>
      <c r="QZR158" s="37"/>
      <c r="QZS158" s="37"/>
      <c r="QZT158" s="37"/>
      <c r="QZU158" s="37"/>
      <c r="QZV158" s="37"/>
      <c r="QZW158" s="37"/>
      <c r="QZX158" s="37"/>
      <c r="QZY158" s="37"/>
      <c r="QZZ158" s="37"/>
      <c r="RAA158" s="37"/>
      <c r="RAB158" s="37"/>
      <c r="RAC158" s="37"/>
      <c r="RAD158" s="37"/>
      <c r="RAE158" s="37"/>
      <c r="RAF158" s="37"/>
      <c r="RAG158" s="37"/>
      <c r="RAH158" s="37"/>
      <c r="RAI158" s="37"/>
      <c r="RAJ158" s="37"/>
      <c r="RAK158" s="37"/>
      <c r="RAL158" s="37"/>
      <c r="RAM158" s="37"/>
      <c r="RAN158" s="37"/>
      <c r="RAO158" s="37"/>
      <c r="RAP158" s="37"/>
      <c r="RAQ158" s="37"/>
      <c r="RAR158" s="37"/>
      <c r="RAS158" s="37"/>
      <c r="RAT158" s="37"/>
      <c r="RAU158" s="37"/>
      <c r="RAV158" s="37"/>
      <c r="RAW158" s="37"/>
      <c r="RAX158" s="37"/>
      <c r="RAY158" s="37"/>
      <c r="RAZ158" s="37"/>
      <c r="RBA158" s="37"/>
      <c r="RBB158" s="37"/>
      <c r="RBC158" s="37"/>
      <c r="RBD158" s="37"/>
      <c r="RBE158" s="37"/>
      <c r="RBF158" s="37"/>
      <c r="RBG158" s="37"/>
      <c r="RBH158" s="37"/>
      <c r="RBI158" s="37"/>
      <c r="RBJ158" s="37"/>
      <c r="RBK158" s="37"/>
      <c r="RBL158" s="37"/>
      <c r="RBM158" s="37"/>
      <c r="RBN158" s="37"/>
      <c r="RBO158" s="37"/>
      <c r="RBP158" s="37"/>
      <c r="RBQ158" s="37"/>
      <c r="RBR158" s="37"/>
      <c r="RBS158" s="37"/>
      <c r="RBT158" s="37"/>
      <c r="RBU158" s="37"/>
      <c r="RBV158" s="37"/>
      <c r="RBW158" s="37"/>
      <c r="RBX158" s="37"/>
      <c r="RBY158" s="37"/>
      <c r="RBZ158" s="37"/>
      <c r="RCA158" s="37"/>
      <c r="RCB158" s="37"/>
      <c r="RCC158" s="37"/>
      <c r="RCD158" s="37"/>
      <c r="RCE158" s="37"/>
      <c r="RCF158" s="37"/>
      <c r="RCG158" s="37"/>
      <c r="RCH158" s="37"/>
      <c r="RCI158" s="37"/>
      <c r="RCJ158" s="37"/>
      <c r="RCK158" s="37"/>
      <c r="RCL158" s="37"/>
      <c r="RCM158" s="37"/>
      <c r="RCN158" s="37"/>
      <c r="RCO158" s="37"/>
      <c r="RCP158" s="37"/>
      <c r="RCQ158" s="37"/>
      <c r="RCR158" s="37"/>
      <c r="RCS158" s="37"/>
      <c r="RCT158" s="37"/>
      <c r="RCU158" s="37"/>
      <c r="RCV158" s="37"/>
      <c r="RCW158" s="37"/>
      <c r="RCX158" s="37"/>
      <c r="RCY158" s="37"/>
      <c r="RCZ158" s="37"/>
      <c r="RDA158" s="37"/>
      <c r="RDB158" s="37"/>
      <c r="RDC158" s="37"/>
      <c r="RDD158" s="37"/>
      <c r="RDE158" s="37"/>
      <c r="RDF158" s="37"/>
      <c r="RDG158" s="37"/>
      <c r="RDH158" s="37"/>
      <c r="RDI158" s="37"/>
      <c r="RDJ158" s="37"/>
      <c r="RDK158" s="37"/>
      <c r="RDL158" s="37"/>
      <c r="RDM158" s="37"/>
      <c r="RDN158" s="37"/>
      <c r="RDO158" s="37"/>
      <c r="RDP158" s="37"/>
      <c r="RDQ158" s="37"/>
      <c r="RDR158" s="37"/>
      <c r="RDS158" s="37"/>
      <c r="RDT158" s="37"/>
      <c r="RDU158" s="37"/>
      <c r="RDV158" s="37"/>
      <c r="RDW158" s="37"/>
      <c r="RDX158" s="37"/>
      <c r="RDY158" s="37"/>
      <c r="RDZ158" s="37"/>
      <c r="REA158" s="37"/>
      <c r="REB158" s="37"/>
      <c r="REC158" s="37"/>
      <c r="RED158" s="37"/>
      <c r="REE158" s="37"/>
      <c r="REF158" s="37"/>
      <c r="REG158" s="37"/>
      <c r="REH158" s="37"/>
      <c r="REI158" s="37"/>
      <c r="REJ158" s="37"/>
      <c r="REK158" s="37"/>
      <c r="REL158" s="37"/>
      <c r="REM158" s="37"/>
      <c r="REN158" s="37"/>
      <c r="REO158" s="37"/>
      <c r="REP158" s="37"/>
      <c r="REQ158" s="37"/>
      <c r="RER158" s="37"/>
      <c r="RES158" s="37"/>
      <c r="RET158" s="37"/>
      <c r="REU158" s="37"/>
      <c r="REV158" s="37"/>
      <c r="REW158" s="37"/>
      <c r="REX158" s="37"/>
      <c r="REY158" s="37"/>
      <c r="REZ158" s="37"/>
      <c r="RFA158" s="37"/>
      <c r="RFB158" s="37"/>
      <c r="RFC158" s="37"/>
      <c r="RFD158" s="37"/>
      <c r="RFE158" s="37"/>
      <c r="RFF158" s="37"/>
      <c r="RFG158" s="37"/>
      <c r="RFH158" s="37"/>
      <c r="RFI158" s="37"/>
      <c r="RFJ158" s="37"/>
      <c r="RFK158" s="37"/>
      <c r="RFL158" s="37"/>
      <c r="RFM158" s="37"/>
      <c r="RFN158" s="37"/>
      <c r="RFO158" s="37"/>
      <c r="RFP158" s="37"/>
      <c r="RFQ158" s="37"/>
      <c r="RFR158" s="37"/>
      <c r="RFS158" s="37"/>
      <c r="RFT158" s="37"/>
      <c r="RFU158" s="37"/>
      <c r="RFV158" s="37"/>
      <c r="RFW158" s="37"/>
      <c r="RFX158" s="37"/>
      <c r="RFY158" s="37"/>
      <c r="RFZ158" s="37"/>
      <c r="RGA158" s="37"/>
      <c r="RGB158" s="37"/>
      <c r="RGC158" s="37"/>
      <c r="RGD158" s="37"/>
      <c r="RGE158" s="37"/>
      <c r="RGF158" s="37"/>
      <c r="RGG158" s="37"/>
      <c r="RGH158" s="37"/>
      <c r="RGI158" s="37"/>
      <c r="RGJ158" s="37"/>
      <c r="RGK158" s="37"/>
      <c r="RGL158" s="37"/>
      <c r="RGM158" s="37"/>
      <c r="RGN158" s="37"/>
      <c r="RGO158" s="37"/>
      <c r="RGP158" s="37"/>
      <c r="RGQ158" s="37"/>
      <c r="RGR158" s="37"/>
      <c r="RGS158" s="37"/>
      <c r="RGT158" s="37"/>
      <c r="RGU158" s="37"/>
      <c r="RGV158" s="37"/>
      <c r="RGW158" s="37"/>
      <c r="RGX158" s="37"/>
      <c r="RGY158" s="37"/>
      <c r="RGZ158" s="37"/>
      <c r="RHA158" s="37"/>
      <c r="RHB158" s="37"/>
      <c r="RHC158" s="37"/>
      <c r="RHD158" s="37"/>
      <c r="RHE158" s="37"/>
      <c r="RHF158" s="37"/>
      <c r="RHG158" s="37"/>
      <c r="RHH158" s="37"/>
      <c r="RHI158" s="37"/>
      <c r="RHJ158" s="37"/>
      <c r="RHK158" s="37"/>
      <c r="RHL158" s="37"/>
      <c r="RHM158" s="37"/>
      <c r="RHN158" s="37"/>
      <c r="RHO158" s="37"/>
      <c r="RHP158" s="37"/>
      <c r="RHQ158" s="37"/>
      <c r="RHR158" s="37"/>
      <c r="RHS158" s="37"/>
      <c r="RHT158" s="37"/>
      <c r="RHU158" s="37"/>
      <c r="RHV158" s="37"/>
      <c r="RHW158" s="37"/>
      <c r="RHX158" s="37"/>
      <c r="RHY158" s="37"/>
      <c r="RHZ158" s="37"/>
      <c r="RIA158" s="37"/>
      <c r="RIB158" s="37"/>
      <c r="RIC158" s="37"/>
      <c r="RID158" s="37"/>
      <c r="RIE158" s="37"/>
      <c r="RIF158" s="37"/>
      <c r="RIG158" s="37"/>
      <c r="RIH158" s="37"/>
      <c r="RII158" s="37"/>
      <c r="RIJ158" s="37"/>
      <c r="RIK158" s="37"/>
      <c r="RIL158" s="37"/>
      <c r="RIM158" s="37"/>
      <c r="RIN158" s="37"/>
      <c r="RIO158" s="37"/>
      <c r="RIP158" s="37"/>
      <c r="RIQ158" s="37"/>
      <c r="RIR158" s="37"/>
      <c r="RIS158" s="37"/>
      <c r="RIT158" s="37"/>
      <c r="RIU158" s="37"/>
      <c r="RIV158" s="37"/>
      <c r="RIW158" s="37"/>
      <c r="RIX158" s="37"/>
      <c r="RIY158" s="37"/>
      <c r="RIZ158" s="37"/>
      <c r="RJA158" s="37"/>
      <c r="RJB158" s="37"/>
      <c r="RJC158" s="37"/>
      <c r="RJD158" s="37"/>
      <c r="RJE158" s="37"/>
      <c r="RJF158" s="37"/>
      <c r="RJG158" s="37"/>
      <c r="RJH158" s="37"/>
      <c r="RJI158" s="37"/>
      <c r="RJJ158" s="37"/>
      <c r="RJK158" s="37"/>
      <c r="RJL158" s="37"/>
      <c r="RJM158" s="37"/>
      <c r="RJN158" s="37"/>
      <c r="RJO158" s="37"/>
      <c r="RJP158" s="37"/>
      <c r="RJQ158" s="37"/>
      <c r="RJR158" s="37"/>
      <c r="RJS158" s="37"/>
      <c r="RJT158" s="37"/>
      <c r="RJU158" s="37"/>
      <c r="RJV158" s="37"/>
      <c r="RJW158" s="37"/>
      <c r="RJX158" s="37"/>
      <c r="RJY158" s="37"/>
      <c r="RJZ158" s="37"/>
      <c r="RKA158" s="37"/>
      <c r="RKB158" s="37"/>
      <c r="RKC158" s="37"/>
      <c r="RKD158" s="37"/>
      <c r="RKE158" s="37"/>
      <c r="RKF158" s="37"/>
      <c r="RKG158" s="37"/>
      <c r="RKH158" s="37"/>
      <c r="RKI158" s="37"/>
      <c r="RKJ158" s="37"/>
      <c r="RKK158" s="37"/>
      <c r="RKL158" s="37"/>
      <c r="RKM158" s="37"/>
      <c r="RKN158" s="37"/>
      <c r="RKO158" s="37"/>
      <c r="RKP158" s="37"/>
      <c r="RKQ158" s="37"/>
      <c r="RKR158" s="37"/>
      <c r="RKS158" s="37"/>
      <c r="RKT158" s="37"/>
      <c r="RKU158" s="37"/>
      <c r="RKV158" s="37"/>
      <c r="RKW158" s="37"/>
      <c r="RKX158" s="37"/>
      <c r="RKY158" s="37"/>
      <c r="RKZ158" s="37"/>
      <c r="RLA158" s="37"/>
      <c r="RLB158" s="37"/>
      <c r="RLC158" s="37"/>
      <c r="RLD158" s="37"/>
      <c r="RLE158" s="37"/>
      <c r="RLF158" s="37"/>
      <c r="RLG158" s="37"/>
      <c r="RLH158" s="37"/>
      <c r="RLI158" s="37"/>
      <c r="RLJ158" s="37"/>
      <c r="RLK158" s="37"/>
      <c r="RLL158" s="37"/>
      <c r="RLM158" s="37"/>
      <c r="RLN158" s="37"/>
      <c r="RLO158" s="37"/>
      <c r="RLP158" s="37"/>
      <c r="RLQ158" s="37"/>
      <c r="RLR158" s="37"/>
      <c r="RLS158" s="37"/>
      <c r="RLT158" s="37"/>
      <c r="RLU158" s="37"/>
      <c r="RLV158" s="37"/>
      <c r="RLW158" s="37"/>
      <c r="RLX158" s="37"/>
      <c r="RLY158" s="37"/>
      <c r="RLZ158" s="37"/>
      <c r="RMA158" s="37"/>
      <c r="RMB158" s="37"/>
      <c r="RMC158" s="37"/>
      <c r="RMD158" s="37"/>
      <c r="RME158" s="37"/>
      <c r="RMF158" s="37"/>
      <c r="RMG158" s="37"/>
      <c r="RMH158" s="37"/>
      <c r="RMI158" s="37"/>
      <c r="RMJ158" s="37"/>
      <c r="RMK158" s="37"/>
      <c r="RML158" s="37"/>
      <c r="RMM158" s="37"/>
      <c r="RMN158" s="37"/>
      <c r="RMO158" s="37"/>
      <c r="RMP158" s="37"/>
      <c r="RMQ158" s="37"/>
      <c r="RMR158" s="37"/>
      <c r="RMS158" s="37"/>
      <c r="RMT158" s="37"/>
      <c r="RMU158" s="37"/>
      <c r="RMV158" s="37"/>
      <c r="RMW158" s="37"/>
      <c r="RMX158" s="37"/>
      <c r="RMY158" s="37"/>
      <c r="RMZ158" s="37"/>
      <c r="RNA158" s="37"/>
      <c r="RNB158" s="37"/>
      <c r="RNC158" s="37"/>
      <c r="RND158" s="37"/>
      <c r="RNE158" s="37"/>
      <c r="RNF158" s="37"/>
      <c r="RNG158" s="37"/>
      <c r="RNH158" s="37"/>
      <c r="RNI158" s="37"/>
      <c r="RNJ158" s="37"/>
      <c r="RNK158" s="37"/>
      <c r="RNL158" s="37"/>
      <c r="RNM158" s="37"/>
      <c r="RNN158" s="37"/>
      <c r="RNO158" s="37"/>
      <c r="RNP158" s="37"/>
      <c r="RNQ158" s="37"/>
      <c r="RNR158" s="37"/>
      <c r="RNS158" s="37"/>
      <c r="RNT158" s="37"/>
      <c r="RNU158" s="37"/>
      <c r="RNV158" s="37"/>
      <c r="RNW158" s="37"/>
      <c r="RNX158" s="37"/>
      <c r="RNY158" s="37"/>
      <c r="RNZ158" s="37"/>
      <c r="ROA158" s="37"/>
      <c r="ROB158" s="37"/>
      <c r="ROC158" s="37"/>
      <c r="ROD158" s="37"/>
      <c r="ROE158" s="37"/>
      <c r="ROF158" s="37"/>
      <c r="ROG158" s="37"/>
      <c r="ROH158" s="37"/>
      <c r="ROI158" s="37"/>
      <c r="ROJ158" s="37"/>
      <c r="ROK158" s="37"/>
      <c r="ROL158" s="37"/>
      <c r="ROM158" s="37"/>
      <c r="RON158" s="37"/>
      <c r="ROO158" s="37"/>
      <c r="ROP158" s="37"/>
      <c r="ROQ158" s="37"/>
      <c r="ROR158" s="37"/>
      <c r="ROS158" s="37"/>
      <c r="ROT158" s="37"/>
      <c r="ROU158" s="37"/>
      <c r="ROV158" s="37"/>
      <c r="ROW158" s="37"/>
      <c r="ROX158" s="37"/>
      <c r="ROY158" s="37"/>
      <c r="ROZ158" s="37"/>
      <c r="RPA158" s="37"/>
      <c r="RPB158" s="37"/>
      <c r="RPC158" s="37"/>
      <c r="RPD158" s="37"/>
      <c r="RPE158" s="37"/>
      <c r="RPF158" s="37"/>
      <c r="RPG158" s="37"/>
      <c r="RPH158" s="37"/>
      <c r="RPI158" s="37"/>
      <c r="RPJ158" s="37"/>
      <c r="RPK158" s="37"/>
      <c r="RPL158" s="37"/>
      <c r="RPM158" s="37"/>
      <c r="RPN158" s="37"/>
      <c r="RPO158" s="37"/>
      <c r="RPP158" s="37"/>
      <c r="RPQ158" s="37"/>
      <c r="RPR158" s="37"/>
      <c r="RPS158" s="37"/>
      <c r="RPT158" s="37"/>
      <c r="RPU158" s="37"/>
      <c r="RPV158" s="37"/>
      <c r="RPW158" s="37"/>
      <c r="RPX158" s="37"/>
      <c r="RPY158" s="37"/>
      <c r="RPZ158" s="37"/>
      <c r="RQA158" s="37"/>
      <c r="RQB158" s="37"/>
      <c r="RQC158" s="37"/>
      <c r="RQD158" s="37"/>
      <c r="RQE158" s="37"/>
      <c r="RQF158" s="37"/>
      <c r="RQG158" s="37"/>
      <c r="RQH158" s="37"/>
      <c r="RQI158" s="37"/>
      <c r="RQJ158" s="37"/>
      <c r="RQK158" s="37"/>
      <c r="RQL158" s="37"/>
      <c r="RQM158" s="37"/>
      <c r="RQN158" s="37"/>
      <c r="RQO158" s="37"/>
      <c r="RQP158" s="37"/>
      <c r="RQQ158" s="37"/>
      <c r="RQR158" s="37"/>
      <c r="RQS158" s="37"/>
      <c r="RQT158" s="37"/>
      <c r="RQU158" s="37"/>
      <c r="RQV158" s="37"/>
      <c r="RQW158" s="37"/>
      <c r="RQX158" s="37"/>
      <c r="RQY158" s="37"/>
      <c r="RQZ158" s="37"/>
      <c r="RRA158" s="37"/>
      <c r="RRB158" s="37"/>
      <c r="RRC158" s="37"/>
      <c r="RRD158" s="37"/>
      <c r="RRE158" s="37"/>
      <c r="RRF158" s="37"/>
      <c r="RRG158" s="37"/>
      <c r="RRH158" s="37"/>
      <c r="RRI158" s="37"/>
      <c r="RRJ158" s="37"/>
      <c r="RRK158" s="37"/>
      <c r="RRL158" s="37"/>
      <c r="RRM158" s="37"/>
      <c r="RRN158" s="37"/>
      <c r="RRO158" s="37"/>
      <c r="RRP158" s="37"/>
      <c r="RRQ158" s="37"/>
      <c r="RRR158" s="37"/>
      <c r="RRS158" s="37"/>
      <c r="RRT158" s="37"/>
      <c r="RRU158" s="37"/>
      <c r="RRV158" s="37"/>
      <c r="RRW158" s="37"/>
      <c r="RRX158" s="37"/>
      <c r="RRY158" s="37"/>
      <c r="RRZ158" s="37"/>
      <c r="RSA158" s="37"/>
      <c r="RSB158" s="37"/>
      <c r="RSC158" s="37"/>
      <c r="RSD158" s="37"/>
      <c r="RSE158" s="37"/>
      <c r="RSF158" s="37"/>
      <c r="RSG158" s="37"/>
      <c r="RSH158" s="37"/>
      <c r="RSI158" s="37"/>
      <c r="RSJ158" s="37"/>
      <c r="RSK158" s="37"/>
      <c r="RSL158" s="37"/>
      <c r="RSM158" s="37"/>
      <c r="RSN158" s="37"/>
      <c r="RSO158" s="37"/>
      <c r="RSP158" s="37"/>
      <c r="RSQ158" s="37"/>
      <c r="RSR158" s="37"/>
      <c r="RSS158" s="37"/>
      <c r="RST158" s="37"/>
      <c r="RSU158" s="37"/>
      <c r="RSV158" s="37"/>
      <c r="RSW158" s="37"/>
      <c r="RSX158" s="37"/>
      <c r="RSY158" s="37"/>
      <c r="RSZ158" s="37"/>
      <c r="RTA158" s="37"/>
      <c r="RTB158" s="37"/>
      <c r="RTC158" s="37"/>
      <c r="RTD158" s="37"/>
      <c r="RTE158" s="37"/>
      <c r="RTF158" s="37"/>
      <c r="RTG158" s="37"/>
      <c r="RTH158" s="37"/>
      <c r="RTI158" s="37"/>
      <c r="RTJ158" s="37"/>
      <c r="RTK158" s="37"/>
      <c r="RTL158" s="37"/>
      <c r="RTM158" s="37"/>
      <c r="RTN158" s="37"/>
      <c r="RTO158" s="37"/>
      <c r="RTP158" s="37"/>
      <c r="RTQ158" s="37"/>
      <c r="RTR158" s="37"/>
      <c r="RTS158" s="37"/>
      <c r="RTT158" s="37"/>
      <c r="RTU158" s="37"/>
      <c r="RTV158" s="37"/>
      <c r="RTW158" s="37"/>
      <c r="RTX158" s="37"/>
      <c r="RTY158" s="37"/>
      <c r="RTZ158" s="37"/>
      <c r="RUA158" s="37"/>
      <c r="RUB158" s="37"/>
      <c r="RUC158" s="37"/>
      <c r="RUD158" s="37"/>
      <c r="RUE158" s="37"/>
      <c r="RUF158" s="37"/>
      <c r="RUG158" s="37"/>
      <c r="RUH158" s="37"/>
      <c r="RUI158" s="37"/>
      <c r="RUJ158" s="37"/>
      <c r="RUK158" s="37"/>
      <c r="RUL158" s="37"/>
      <c r="RUM158" s="37"/>
      <c r="RUN158" s="37"/>
      <c r="RUO158" s="37"/>
      <c r="RUP158" s="37"/>
      <c r="RUQ158" s="37"/>
      <c r="RUR158" s="37"/>
      <c r="RUS158" s="37"/>
      <c r="RUT158" s="37"/>
      <c r="RUU158" s="37"/>
      <c r="RUV158" s="37"/>
      <c r="RUW158" s="37"/>
      <c r="RUX158" s="37"/>
      <c r="RUY158" s="37"/>
      <c r="RUZ158" s="37"/>
      <c r="RVA158" s="37"/>
      <c r="RVB158" s="37"/>
      <c r="RVC158" s="37"/>
      <c r="RVD158" s="37"/>
      <c r="RVE158" s="37"/>
      <c r="RVF158" s="37"/>
      <c r="RVG158" s="37"/>
      <c r="RVH158" s="37"/>
      <c r="RVI158" s="37"/>
      <c r="RVJ158" s="37"/>
      <c r="RVK158" s="37"/>
      <c r="RVL158" s="37"/>
      <c r="RVM158" s="37"/>
      <c r="RVN158" s="37"/>
      <c r="RVO158" s="37"/>
      <c r="RVP158" s="37"/>
      <c r="RVQ158" s="37"/>
      <c r="RVR158" s="37"/>
      <c r="RVS158" s="37"/>
      <c r="RVT158" s="37"/>
      <c r="RVU158" s="37"/>
      <c r="RVV158" s="37"/>
      <c r="RVW158" s="37"/>
      <c r="RVX158" s="37"/>
      <c r="RVY158" s="37"/>
      <c r="RVZ158" s="37"/>
      <c r="RWA158" s="37"/>
      <c r="RWB158" s="37"/>
      <c r="RWC158" s="37"/>
      <c r="RWD158" s="37"/>
      <c r="RWE158" s="37"/>
      <c r="RWF158" s="37"/>
      <c r="RWG158" s="37"/>
      <c r="RWH158" s="37"/>
      <c r="RWI158" s="37"/>
      <c r="RWJ158" s="37"/>
      <c r="RWK158" s="37"/>
      <c r="RWL158" s="37"/>
      <c r="RWM158" s="37"/>
      <c r="RWN158" s="37"/>
      <c r="RWO158" s="37"/>
      <c r="RWP158" s="37"/>
      <c r="RWQ158" s="37"/>
      <c r="RWR158" s="37"/>
      <c r="RWS158" s="37"/>
      <c r="RWT158" s="37"/>
      <c r="RWU158" s="37"/>
      <c r="RWV158" s="37"/>
      <c r="RWW158" s="37"/>
      <c r="RWX158" s="37"/>
      <c r="RWY158" s="37"/>
      <c r="RWZ158" s="37"/>
      <c r="RXA158" s="37"/>
      <c r="RXB158" s="37"/>
      <c r="RXC158" s="37"/>
      <c r="RXD158" s="37"/>
      <c r="RXE158" s="37"/>
      <c r="RXF158" s="37"/>
      <c r="RXG158" s="37"/>
      <c r="RXH158" s="37"/>
      <c r="RXI158" s="37"/>
      <c r="RXJ158" s="37"/>
      <c r="RXK158" s="37"/>
      <c r="RXL158" s="37"/>
      <c r="RXM158" s="37"/>
      <c r="RXN158" s="37"/>
      <c r="RXO158" s="37"/>
      <c r="RXP158" s="37"/>
      <c r="RXQ158" s="37"/>
      <c r="RXR158" s="37"/>
      <c r="RXS158" s="37"/>
      <c r="RXT158" s="37"/>
      <c r="RXU158" s="37"/>
      <c r="RXV158" s="37"/>
      <c r="RXW158" s="37"/>
      <c r="RXX158" s="37"/>
      <c r="RXY158" s="37"/>
      <c r="RXZ158" s="37"/>
      <c r="RYA158" s="37"/>
      <c r="RYB158" s="37"/>
      <c r="RYC158" s="37"/>
      <c r="RYD158" s="37"/>
      <c r="RYE158" s="37"/>
      <c r="RYF158" s="37"/>
      <c r="RYG158" s="37"/>
      <c r="RYH158" s="37"/>
      <c r="RYI158" s="37"/>
      <c r="RYJ158" s="37"/>
      <c r="RYK158" s="37"/>
      <c r="RYL158" s="37"/>
      <c r="RYM158" s="37"/>
      <c r="RYN158" s="37"/>
      <c r="RYO158" s="37"/>
      <c r="RYP158" s="37"/>
      <c r="RYQ158" s="37"/>
      <c r="RYR158" s="37"/>
      <c r="RYS158" s="37"/>
      <c r="RYT158" s="37"/>
      <c r="RYU158" s="37"/>
      <c r="RYV158" s="37"/>
      <c r="RYW158" s="37"/>
      <c r="RYX158" s="37"/>
      <c r="RYY158" s="37"/>
      <c r="RYZ158" s="37"/>
      <c r="RZA158" s="37"/>
      <c r="RZB158" s="37"/>
      <c r="RZC158" s="37"/>
      <c r="RZD158" s="37"/>
      <c r="RZE158" s="37"/>
      <c r="RZF158" s="37"/>
      <c r="RZG158" s="37"/>
      <c r="RZH158" s="37"/>
      <c r="RZI158" s="37"/>
      <c r="RZJ158" s="37"/>
      <c r="RZK158" s="37"/>
      <c r="RZL158" s="37"/>
      <c r="RZM158" s="37"/>
      <c r="RZN158" s="37"/>
      <c r="RZO158" s="37"/>
      <c r="RZP158" s="37"/>
      <c r="RZQ158" s="37"/>
      <c r="RZR158" s="37"/>
      <c r="RZS158" s="37"/>
      <c r="RZT158" s="37"/>
      <c r="RZU158" s="37"/>
      <c r="RZV158" s="37"/>
      <c r="RZW158" s="37"/>
      <c r="RZX158" s="37"/>
      <c r="RZY158" s="37"/>
      <c r="RZZ158" s="37"/>
      <c r="SAA158" s="37"/>
      <c r="SAB158" s="37"/>
      <c r="SAC158" s="37"/>
      <c r="SAD158" s="37"/>
      <c r="SAE158" s="37"/>
      <c r="SAF158" s="37"/>
      <c r="SAG158" s="37"/>
      <c r="SAH158" s="37"/>
      <c r="SAI158" s="37"/>
      <c r="SAJ158" s="37"/>
      <c r="SAK158" s="37"/>
      <c r="SAL158" s="37"/>
      <c r="SAM158" s="37"/>
      <c r="SAN158" s="37"/>
      <c r="SAO158" s="37"/>
      <c r="SAP158" s="37"/>
      <c r="SAQ158" s="37"/>
      <c r="SAR158" s="37"/>
      <c r="SAS158" s="37"/>
      <c r="SAT158" s="37"/>
      <c r="SAU158" s="37"/>
      <c r="SAV158" s="37"/>
      <c r="SAW158" s="37"/>
      <c r="SAX158" s="37"/>
      <c r="SAY158" s="37"/>
      <c r="SAZ158" s="37"/>
      <c r="SBA158" s="37"/>
      <c r="SBB158" s="37"/>
      <c r="SBC158" s="37"/>
      <c r="SBD158" s="37"/>
      <c r="SBE158" s="37"/>
      <c r="SBF158" s="37"/>
      <c r="SBG158" s="37"/>
      <c r="SBH158" s="37"/>
      <c r="SBI158" s="37"/>
      <c r="SBJ158" s="37"/>
      <c r="SBK158" s="37"/>
      <c r="SBL158" s="37"/>
      <c r="SBM158" s="37"/>
      <c r="SBN158" s="37"/>
      <c r="SBO158" s="37"/>
      <c r="SBP158" s="37"/>
      <c r="SBQ158" s="37"/>
      <c r="SBR158" s="37"/>
      <c r="SBS158" s="37"/>
      <c r="SBT158" s="37"/>
      <c r="SBU158" s="37"/>
      <c r="SBV158" s="37"/>
      <c r="SBW158" s="37"/>
      <c r="SBX158" s="37"/>
      <c r="SBY158" s="37"/>
      <c r="SBZ158" s="37"/>
      <c r="SCA158" s="37"/>
      <c r="SCB158" s="37"/>
      <c r="SCC158" s="37"/>
      <c r="SCD158" s="37"/>
      <c r="SCE158" s="37"/>
      <c r="SCF158" s="37"/>
      <c r="SCG158" s="37"/>
      <c r="SCH158" s="37"/>
      <c r="SCI158" s="37"/>
      <c r="SCJ158" s="37"/>
      <c r="SCK158" s="37"/>
      <c r="SCL158" s="37"/>
      <c r="SCM158" s="37"/>
      <c r="SCN158" s="37"/>
      <c r="SCO158" s="37"/>
      <c r="SCP158" s="37"/>
      <c r="SCQ158" s="37"/>
      <c r="SCR158" s="37"/>
      <c r="SCS158" s="37"/>
      <c r="SCT158" s="37"/>
      <c r="SCU158" s="37"/>
      <c r="SCV158" s="37"/>
      <c r="SCW158" s="37"/>
      <c r="SCX158" s="37"/>
      <c r="SCY158" s="37"/>
      <c r="SCZ158" s="37"/>
      <c r="SDA158" s="37"/>
      <c r="SDB158" s="37"/>
      <c r="SDC158" s="37"/>
      <c r="SDD158" s="37"/>
      <c r="SDE158" s="37"/>
      <c r="SDF158" s="37"/>
      <c r="SDG158" s="37"/>
      <c r="SDH158" s="37"/>
      <c r="SDI158" s="37"/>
      <c r="SDJ158" s="37"/>
      <c r="SDK158" s="37"/>
      <c r="SDL158" s="37"/>
      <c r="SDM158" s="37"/>
      <c r="SDN158" s="37"/>
      <c r="SDO158" s="37"/>
      <c r="SDP158" s="37"/>
      <c r="SDQ158" s="37"/>
      <c r="SDR158" s="37"/>
      <c r="SDS158" s="37"/>
      <c r="SDT158" s="37"/>
      <c r="SDU158" s="37"/>
      <c r="SDV158" s="37"/>
      <c r="SDW158" s="37"/>
      <c r="SDX158" s="37"/>
      <c r="SDY158" s="37"/>
      <c r="SDZ158" s="37"/>
      <c r="SEA158" s="37"/>
      <c r="SEB158" s="37"/>
      <c r="SEC158" s="37"/>
      <c r="SED158" s="37"/>
      <c r="SEE158" s="37"/>
      <c r="SEF158" s="37"/>
      <c r="SEG158" s="37"/>
      <c r="SEH158" s="37"/>
      <c r="SEI158" s="37"/>
      <c r="SEJ158" s="37"/>
      <c r="SEK158" s="37"/>
      <c r="SEL158" s="37"/>
      <c r="SEM158" s="37"/>
      <c r="SEN158" s="37"/>
      <c r="SEO158" s="37"/>
      <c r="SEP158" s="37"/>
      <c r="SEQ158" s="37"/>
      <c r="SER158" s="37"/>
      <c r="SES158" s="37"/>
      <c r="SET158" s="37"/>
      <c r="SEU158" s="37"/>
      <c r="SEV158" s="37"/>
      <c r="SEW158" s="37"/>
      <c r="SEX158" s="37"/>
      <c r="SEY158" s="37"/>
      <c r="SEZ158" s="37"/>
      <c r="SFA158" s="37"/>
      <c r="SFB158" s="37"/>
      <c r="SFC158" s="37"/>
      <c r="SFD158" s="37"/>
      <c r="SFE158" s="37"/>
      <c r="SFF158" s="37"/>
      <c r="SFG158" s="37"/>
      <c r="SFH158" s="37"/>
      <c r="SFI158" s="37"/>
      <c r="SFJ158" s="37"/>
      <c r="SFK158" s="37"/>
      <c r="SFL158" s="37"/>
      <c r="SFM158" s="37"/>
      <c r="SFN158" s="37"/>
      <c r="SFO158" s="37"/>
      <c r="SFP158" s="37"/>
      <c r="SFQ158" s="37"/>
      <c r="SFR158" s="37"/>
      <c r="SFS158" s="37"/>
      <c r="SFT158" s="37"/>
      <c r="SFU158" s="37"/>
      <c r="SFV158" s="37"/>
      <c r="SFW158" s="37"/>
      <c r="SFX158" s="37"/>
      <c r="SFY158" s="37"/>
      <c r="SFZ158" s="37"/>
      <c r="SGA158" s="37"/>
      <c r="SGB158" s="37"/>
      <c r="SGC158" s="37"/>
      <c r="SGD158" s="37"/>
      <c r="SGE158" s="37"/>
      <c r="SGF158" s="37"/>
      <c r="SGG158" s="37"/>
      <c r="SGH158" s="37"/>
      <c r="SGI158" s="37"/>
      <c r="SGJ158" s="37"/>
      <c r="SGK158" s="37"/>
      <c r="SGL158" s="37"/>
      <c r="SGM158" s="37"/>
      <c r="SGN158" s="37"/>
      <c r="SGO158" s="37"/>
      <c r="SGP158" s="37"/>
      <c r="SGQ158" s="37"/>
      <c r="SGR158" s="37"/>
      <c r="SGS158" s="37"/>
      <c r="SGT158" s="37"/>
      <c r="SGU158" s="37"/>
      <c r="SGV158" s="37"/>
      <c r="SGW158" s="37"/>
      <c r="SGX158" s="37"/>
      <c r="SGY158" s="37"/>
      <c r="SGZ158" s="37"/>
      <c r="SHA158" s="37"/>
      <c r="SHB158" s="37"/>
      <c r="SHC158" s="37"/>
      <c r="SHD158" s="37"/>
      <c r="SHE158" s="37"/>
      <c r="SHF158" s="37"/>
      <c r="SHG158" s="37"/>
      <c r="SHH158" s="37"/>
      <c r="SHI158" s="37"/>
      <c r="SHJ158" s="37"/>
      <c r="SHK158" s="37"/>
      <c r="SHL158" s="37"/>
      <c r="SHM158" s="37"/>
      <c r="SHN158" s="37"/>
      <c r="SHO158" s="37"/>
      <c r="SHP158" s="37"/>
      <c r="SHQ158" s="37"/>
      <c r="SHR158" s="37"/>
      <c r="SHS158" s="37"/>
      <c r="SHT158" s="37"/>
      <c r="SHU158" s="37"/>
      <c r="SHV158" s="37"/>
      <c r="SHW158" s="37"/>
      <c r="SHX158" s="37"/>
      <c r="SHY158" s="37"/>
      <c r="SHZ158" s="37"/>
      <c r="SIA158" s="37"/>
      <c r="SIB158" s="37"/>
      <c r="SIC158" s="37"/>
      <c r="SID158" s="37"/>
      <c r="SIE158" s="37"/>
      <c r="SIF158" s="37"/>
      <c r="SIG158" s="37"/>
      <c r="SIH158" s="37"/>
      <c r="SII158" s="37"/>
      <c r="SIJ158" s="37"/>
      <c r="SIK158" s="37"/>
      <c r="SIL158" s="37"/>
      <c r="SIM158" s="37"/>
      <c r="SIN158" s="37"/>
      <c r="SIO158" s="37"/>
      <c r="SIP158" s="37"/>
      <c r="SIQ158" s="37"/>
      <c r="SIR158" s="37"/>
      <c r="SIS158" s="37"/>
      <c r="SIT158" s="37"/>
      <c r="SIU158" s="37"/>
      <c r="SIV158" s="37"/>
      <c r="SIW158" s="37"/>
      <c r="SIX158" s="37"/>
      <c r="SIY158" s="37"/>
      <c r="SIZ158" s="37"/>
      <c r="SJA158" s="37"/>
      <c r="SJB158" s="37"/>
      <c r="SJC158" s="37"/>
      <c r="SJD158" s="37"/>
      <c r="SJE158" s="37"/>
      <c r="SJF158" s="37"/>
      <c r="SJG158" s="37"/>
      <c r="SJH158" s="37"/>
      <c r="SJI158" s="37"/>
      <c r="SJJ158" s="37"/>
      <c r="SJK158" s="37"/>
      <c r="SJL158" s="37"/>
      <c r="SJM158" s="37"/>
      <c r="SJN158" s="37"/>
      <c r="SJO158" s="37"/>
      <c r="SJP158" s="37"/>
      <c r="SJQ158" s="37"/>
      <c r="SJR158" s="37"/>
      <c r="SJS158" s="37"/>
      <c r="SJT158" s="37"/>
      <c r="SJU158" s="37"/>
      <c r="SJV158" s="37"/>
      <c r="SJW158" s="37"/>
      <c r="SJX158" s="37"/>
      <c r="SJY158" s="37"/>
      <c r="SJZ158" s="37"/>
      <c r="SKA158" s="37"/>
      <c r="SKB158" s="37"/>
      <c r="SKC158" s="37"/>
      <c r="SKD158" s="37"/>
      <c r="SKE158" s="37"/>
      <c r="SKF158" s="37"/>
      <c r="SKG158" s="37"/>
      <c r="SKH158" s="37"/>
      <c r="SKI158" s="37"/>
      <c r="SKJ158" s="37"/>
      <c r="SKK158" s="37"/>
      <c r="SKL158" s="37"/>
      <c r="SKM158" s="37"/>
      <c r="SKN158" s="37"/>
      <c r="SKO158" s="37"/>
      <c r="SKP158" s="37"/>
      <c r="SKQ158" s="37"/>
      <c r="SKR158" s="37"/>
      <c r="SKS158" s="37"/>
      <c r="SKT158" s="37"/>
      <c r="SKU158" s="37"/>
      <c r="SKV158" s="37"/>
      <c r="SKW158" s="37"/>
      <c r="SKX158" s="37"/>
      <c r="SKY158" s="37"/>
      <c r="SKZ158" s="37"/>
      <c r="SLA158" s="37"/>
      <c r="SLB158" s="37"/>
      <c r="SLC158" s="37"/>
      <c r="SLD158" s="37"/>
      <c r="SLE158" s="37"/>
      <c r="SLF158" s="37"/>
      <c r="SLG158" s="37"/>
      <c r="SLH158" s="37"/>
      <c r="SLI158" s="37"/>
      <c r="SLJ158" s="37"/>
      <c r="SLK158" s="37"/>
      <c r="SLL158" s="37"/>
      <c r="SLM158" s="37"/>
      <c r="SLN158" s="37"/>
      <c r="SLO158" s="37"/>
      <c r="SLP158" s="37"/>
      <c r="SLQ158" s="37"/>
      <c r="SLR158" s="37"/>
      <c r="SLS158" s="37"/>
      <c r="SLT158" s="37"/>
      <c r="SLU158" s="37"/>
      <c r="SLV158" s="37"/>
      <c r="SLW158" s="37"/>
      <c r="SLX158" s="37"/>
      <c r="SLY158" s="37"/>
      <c r="SLZ158" s="37"/>
      <c r="SMA158" s="37"/>
      <c r="SMB158" s="37"/>
      <c r="SMC158" s="37"/>
      <c r="SMD158" s="37"/>
      <c r="SME158" s="37"/>
      <c r="SMF158" s="37"/>
      <c r="SMG158" s="37"/>
      <c r="SMH158" s="37"/>
      <c r="SMI158" s="37"/>
      <c r="SMJ158" s="37"/>
      <c r="SMK158" s="37"/>
      <c r="SML158" s="37"/>
      <c r="SMM158" s="37"/>
      <c r="SMN158" s="37"/>
      <c r="SMO158" s="37"/>
      <c r="SMP158" s="37"/>
      <c r="SMQ158" s="37"/>
      <c r="SMR158" s="37"/>
      <c r="SMS158" s="37"/>
      <c r="SMT158" s="37"/>
      <c r="SMU158" s="37"/>
      <c r="SMV158" s="37"/>
      <c r="SMW158" s="37"/>
      <c r="SMX158" s="37"/>
      <c r="SMY158" s="37"/>
      <c r="SMZ158" s="37"/>
      <c r="SNA158" s="37"/>
      <c r="SNB158" s="37"/>
      <c r="SNC158" s="37"/>
      <c r="SND158" s="37"/>
      <c r="SNE158" s="37"/>
      <c r="SNF158" s="37"/>
      <c r="SNG158" s="37"/>
      <c r="SNH158" s="37"/>
      <c r="SNI158" s="37"/>
      <c r="SNJ158" s="37"/>
      <c r="SNK158" s="37"/>
      <c r="SNL158" s="37"/>
      <c r="SNM158" s="37"/>
      <c r="SNN158" s="37"/>
      <c r="SNO158" s="37"/>
      <c r="SNP158" s="37"/>
      <c r="SNQ158" s="37"/>
      <c r="SNR158" s="37"/>
      <c r="SNS158" s="37"/>
      <c r="SNT158" s="37"/>
      <c r="SNU158" s="37"/>
      <c r="SNV158" s="37"/>
      <c r="SNW158" s="37"/>
      <c r="SNX158" s="37"/>
      <c r="SNY158" s="37"/>
      <c r="SNZ158" s="37"/>
      <c r="SOA158" s="37"/>
      <c r="SOB158" s="37"/>
      <c r="SOC158" s="37"/>
      <c r="SOD158" s="37"/>
      <c r="SOE158" s="37"/>
      <c r="SOF158" s="37"/>
      <c r="SOG158" s="37"/>
      <c r="SOH158" s="37"/>
      <c r="SOI158" s="37"/>
      <c r="SOJ158" s="37"/>
      <c r="SOK158" s="37"/>
      <c r="SOL158" s="37"/>
      <c r="SOM158" s="37"/>
      <c r="SON158" s="37"/>
      <c r="SOO158" s="37"/>
      <c r="SOP158" s="37"/>
      <c r="SOQ158" s="37"/>
      <c r="SOR158" s="37"/>
      <c r="SOS158" s="37"/>
      <c r="SOT158" s="37"/>
      <c r="SOU158" s="37"/>
      <c r="SOV158" s="37"/>
      <c r="SOW158" s="37"/>
      <c r="SOX158" s="37"/>
      <c r="SOY158" s="37"/>
      <c r="SOZ158" s="37"/>
      <c r="SPA158" s="37"/>
      <c r="SPB158" s="37"/>
      <c r="SPC158" s="37"/>
      <c r="SPD158" s="37"/>
      <c r="SPE158" s="37"/>
      <c r="SPF158" s="37"/>
      <c r="SPG158" s="37"/>
      <c r="SPH158" s="37"/>
      <c r="SPI158" s="37"/>
      <c r="SPJ158" s="37"/>
      <c r="SPK158" s="37"/>
      <c r="SPL158" s="37"/>
      <c r="SPM158" s="37"/>
      <c r="SPN158" s="37"/>
      <c r="SPO158" s="37"/>
      <c r="SPP158" s="37"/>
      <c r="SPQ158" s="37"/>
      <c r="SPR158" s="37"/>
      <c r="SPS158" s="37"/>
      <c r="SPT158" s="37"/>
      <c r="SPU158" s="37"/>
      <c r="SPV158" s="37"/>
      <c r="SPW158" s="37"/>
      <c r="SPX158" s="37"/>
      <c r="SPY158" s="37"/>
      <c r="SPZ158" s="37"/>
      <c r="SQA158" s="37"/>
      <c r="SQB158" s="37"/>
      <c r="SQC158" s="37"/>
      <c r="SQD158" s="37"/>
      <c r="SQE158" s="37"/>
      <c r="SQF158" s="37"/>
      <c r="SQG158" s="37"/>
      <c r="SQH158" s="37"/>
      <c r="SQI158" s="37"/>
      <c r="SQJ158" s="37"/>
      <c r="SQK158" s="37"/>
      <c r="SQL158" s="37"/>
      <c r="SQM158" s="37"/>
      <c r="SQN158" s="37"/>
      <c r="SQO158" s="37"/>
      <c r="SQP158" s="37"/>
      <c r="SQQ158" s="37"/>
      <c r="SQR158" s="37"/>
      <c r="SQS158" s="37"/>
      <c r="SQT158" s="37"/>
      <c r="SQU158" s="37"/>
      <c r="SQV158" s="37"/>
      <c r="SQW158" s="37"/>
      <c r="SQX158" s="37"/>
      <c r="SQY158" s="37"/>
      <c r="SQZ158" s="37"/>
      <c r="SRA158" s="37"/>
      <c r="SRB158" s="37"/>
      <c r="SRC158" s="37"/>
      <c r="SRD158" s="37"/>
      <c r="SRE158" s="37"/>
      <c r="SRF158" s="37"/>
      <c r="SRG158" s="37"/>
      <c r="SRH158" s="37"/>
      <c r="SRI158" s="37"/>
      <c r="SRJ158" s="37"/>
      <c r="SRK158" s="37"/>
      <c r="SRL158" s="37"/>
      <c r="SRM158" s="37"/>
      <c r="SRN158" s="37"/>
      <c r="SRO158" s="37"/>
      <c r="SRP158" s="37"/>
      <c r="SRQ158" s="37"/>
      <c r="SRR158" s="37"/>
      <c r="SRS158" s="37"/>
      <c r="SRT158" s="37"/>
      <c r="SRU158" s="37"/>
      <c r="SRV158" s="37"/>
      <c r="SRW158" s="37"/>
      <c r="SRX158" s="37"/>
      <c r="SRY158" s="37"/>
      <c r="SRZ158" s="37"/>
      <c r="SSA158" s="37"/>
      <c r="SSB158" s="37"/>
      <c r="SSC158" s="37"/>
      <c r="SSD158" s="37"/>
      <c r="SSE158" s="37"/>
      <c r="SSF158" s="37"/>
      <c r="SSG158" s="37"/>
      <c r="SSH158" s="37"/>
      <c r="SSI158" s="37"/>
      <c r="SSJ158" s="37"/>
      <c r="SSK158" s="37"/>
      <c r="SSL158" s="37"/>
      <c r="SSM158" s="37"/>
      <c r="SSN158" s="37"/>
      <c r="SSO158" s="37"/>
      <c r="SSP158" s="37"/>
      <c r="SSQ158" s="37"/>
      <c r="SSR158" s="37"/>
      <c r="SSS158" s="37"/>
      <c r="SST158" s="37"/>
      <c r="SSU158" s="37"/>
      <c r="SSV158" s="37"/>
      <c r="SSW158" s="37"/>
      <c r="SSX158" s="37"/>
      <c r="SSY158" s="37"/>
      <c r="SSZ158" s="37"/>
      <c r="STA158" s="37"/>
      <c r="STB158" s="37"/>
      <c r="STC158" s="37"/>
      <c r="STD158" s="37"/>
      <c r="STE158" s="37"/>
      <c r="STF158" s="37"/>
      <c r="STG158" s="37"/>
      <c r="STH158" s="37"/>
      <c r="STI158" s="37"/>
      <c r="STJ158" s="37"/>
      <c r="STK158" s="37"/>
      <c r="STL158" s="37"/>
      <c r="STM158" s="37"/>
      <c r="STN158" s="37"/>
      <c r="STO158" s="37"/>
      <c r="STP158" s="37"/>
      <c r="STQ158" s="37"/>
      <c r="STR158" s="37"/>
      <c r="STS158" s="37"/>
      <c r="STT158" s="37"/>
      <c r="STU158" s="37"/>
      <c r="STV158" s="37"/>
      <c r="STW158" s="37"/>
      <c r="STX158" s="37"/>
      <c r="STY158" s="37"/>
      <c r="STZ158" s="37"/>
      <c r="SUA158" s="37"/>
      <c r="SUB158" s="37"/>
      <c r="SUC158" s="37"/>
      <c r="SUD158" s="37"/>
      <c r="SUE158" s="37"/>
      <c r="SUF158" s="37"/>
      <c r="SUG158" s="37"/>
      <c r="SUH158" s="37"/>
      <c r="SUI158" s="37"/>
      <c r="SUJ158" s="37"/>
      <c r="SUK158" s="37"/>
      <c r="SUL158" s="37"/>
      <c r="SUM158" s="37"/>
      <c r="SUN158" s="37"/>
      <c r="SUO158" s="37"/>
      <c r="SUP158" s="37"/>
      <c r="SUQ158" s="37"/>
      <c r="SUR158" s="37"/>
      <c r="SUS158" s="37"/>
      <c r="SUT158" s="37"/>
      <c r="SUU158" s="37"/>
      <c r="SUV158" s="37"/>
      <c r="SUW158" s="37"/>
      <c r="SUX158" s="37"/>
      <c r="SUY158" s="37"/>
      <c r="SUZ158" s="37"/>
      <c r="SVA158" s="37"/>
      <c r="SVB158" s="37"/>
      <c r="SVC158" s="37"/>
      <c r="SVD158" s="37"/>
      <c r="SVE158" s="37"/>
      <c r="SVF158" s="37"/>
      <c r="SVG158" s="37"/>
      <c r="SVH158" s="37"/>
      <c r="SVI158" s="37"/>
      <c r="SVJ158" s="37"/>
      <c r="SVK158" s="37"/>
      <c r="SVL158" s="37"/>
      <c r="SVM158" s="37"/>
      <c r="SVN158" s="37"/>
      <c r="SVO158" s="37"/>
      <c r="SVP158" s="37"/>
      <c r="SVQ158" s="37"/>
      <c r="SVR158" s="37"/>
      <c r="SVS158" s="37"/>
      <c r="SVT158" s="37"/>
      <c r="SVU158" s="37"/>
      <c r="SVV158" s="37"/>
      <c r="SVW158" s="37"/>
      <c r="SVX158" s="37"/>
      <c r="SVY158" s="37"/>
      <c r="SVZ158" s="37"/>
      <c r="SWA158" s="37"/>
      <c r="SWB158" s="37"/>
      <c r="SWC158" s="37"/>
      <c r="SWD158" s="37"/>
      <c r="SWE158" s="37"/>
      <c r="SWF158" s="37"/>
      <c r="SWG158" s="37"/>
      <c r="SWH158" s="37"/>
      <c r="SWI158" s="37"/>
      <c r="SWJ158" s="37"/>
      <c r="SWK158" s="37"/>
      <c r="SWL158" s="37"/>
      <c r="SWM158" s="37"/>
      <c r="SWN158" s="37"/>
      <c r="SWO158" s="37"/>
      <c r="SWP158" s="37"/>
      <c r="SWQ158" s="37"/>
      <c r="SWR158" s="37"/>
      <c r="SWS158" s="37"/>
      <c r="SWT158" s="37"/>
      <c r="SWU158" s="37"/>
      <c r="SWV158" s="37"/>
      <c r="SWW158" s="37"/>
      <c r="SWX158" s="37"/>
      <c r="SWY158" s="37"/>
      <c r="SWZ158" s="37"/>
      <c r="SXA158" s="37"/>
      <c r="SXB158" s="37"/>
      <c r="SXC158" s="37"/>
      <c r="SXD158" s="37"/>
      <c r="SXE158" s="37"/>
      <c r="SXF158" s="37"/>
      <c r="SXG158" s="37"/>
      <c r="SXH158" s="37"/>
      <c r="SXI158" s="37"/>
      <c r="SXJ158" s="37"/>
      <c r="SXK158" s="37"/>
      <c r="SXL158" s="37"/>
      <c r="SXM158" s="37"/>
      <c r="SXN158" s="37"/>
      <c r="SXO158" s="37"/>
      <c r="SXP158" s="37"/>
      <c r="SXQ158" s="37"/>
      <c r="SXR158" s="37"/>
      <c r="SXS158" s="37"/>
      <c r="SXT158" s="37"/>
      <c r="SXU158" s="37"/>
      <c r="SXV158" s="37"/>
      <c r="SXW158" s="37"/>
      <c r="SXX158" s="37"/>
      <c r="SXY158" s="37"/>
      <c r="SXZ158" s="37"/>
      <c r="SYA158" s="37"/>
      <c r="SYB158" s="37"/>
      <c r="SYC158" s="37"/>
      <c r="SYD158" s="37"/>
      <c r="SYE158" s="37"/>
      <c r="SYF158" s="37"/>
      <c r="SYG158" s="37"/>
      <c r="SYH158" s="37"/>
      <c r="SYI158" s="37"/>
      <c r="SYJ158" s="37"/>
      <c r="SYK158" s="37"/>
      <c r="SYL158" s="37"/>
      <c r="SYM158" s="37"/>
      <c r="SYN158" s="37"/>
      <c r="SYO158" s="37"/>
      <c r="SYP158" s="37"/>
      <c r="SYQ158" s="37"/>
      <c r="SYR158" s="37"/>
      <c r="SYS158" s="37"/>
      <c r="SYT158" s="37"/>
      <c r="SYU158" s="37"/>
      <c r="SYV158" s="37"/>
      <c r="SYW158" s="37"/>
      <c r="SYX158" s="37"/>
      <c r="SYY158" s="37"/>
      <c r="SYZ158" s="37"/>
      <c r="SZA158" s="37"/>
      <c r="SZB158" s="37"/>
      <c r="SZC158" s="37"/>
      <c r="SZD158" s="37"/>
      <c r="SZE158" s="37"/>
      <c r="SZF158" s="37"/>
      <c r="SZG158" s="37"/>
      <c r="SZH158" s="37"/>
      <c r="SZI158" s="37"/>
      <c r="SZJ158" s="37"/>
      <c r="SZK158" s="37"/>
      <c r="SZL158" s="37"/>
      <c r="SZM158" s="37"/>
      <c r="SZN158" s="37"/>
      <c r="SZO158" s="37"/>
      <c r="SZP158" s="37"/>
      <c r="SZQ158" s="37"/>
      <c r="SZR158" s="37"/>
      <c r="SZS158" s="37"/>
      <c r="SZT158" s="37"/>
      <c r="SZU158" s="37"/>
      <c r="SZV158" s="37"/>
      <c r="SZW158" s="37"/>
      <c r="SZX158" s="37"/>
      <c r="SZY158" s="37"/>
      <c r="SZZ158" s="37"/>
      <c r="TAA158" s="37"/>
      <c r="TAB158" s="37"/>
      <c r="TAC158" s="37"/>
      <c r="TAD158" s="37"/>
      <c r="TAE158" s="37"/>
      <c r="TAF158" s="37"/>
      <c r="TAG158" s="37"/>
      <c r="TAH158" s="37"/>
      <c r="TAI158" s="37"/>
      <c r="TAJ158" s="37"/>
      <c r="TAK158" s="37"/>
      <c r="TAL158" s="37"/>
      <c r="TAM158" s="37"/>
      <c r="TAN158" s="37"/>
      <c r="TAO158" s="37"/>
      <c r="TAP158" s="37"/>
      <c r="TAQ158" s="37"/>
      <c r="TAR158" s="37"/>
      <c r="TAS158" s="37"/>
      <c r="TAT158" s="37"/>
      <c r="TAU158" s="37"/>
      <c r="TAV158" s="37"/>
      <c r="TAW158" s="37"/>
      <c r="TAX158" s="37"/>
      <c r="TAY158" s="37"/>
      <c r="TAZ158" s="37"/>
      <c r="TBA158" s="37"/>
      <c r="TBB158" s="37"/>
      <c r="TBC158" s="37"/>
      <c r="TBD158" s="37"/>
      <c r="TBE158" s="37"/>
      <c r="TBF158" s="37"/>
      <c r="TBG158" s="37"/>
      <c r="TBH158" s="37"/>
      <c r="TBI158" s="37"/>
      <c r="TBJ158" s="37"/>
      <c r="TBK158" s="37"/>
      <c r="TBL158" s="37"/>
      <c r="TBM158" s="37"/>
      <c r="TBN158" s="37"/>
      <c r="TBO158" s="37"/>
      <c r="TBP158" s="37"/>
      <c r="TBQ158" s="37"/>
      <c r="TBR158" s="37"/>
      <c r="TBS158" s="37"/>
      <c r="TBT158" s="37"/>
      <c r="TBU158" s="37"/>
      <c r="TBV158" s="37"/>
      <c r="TBW158" s="37"/>
      <c r="TBX158" s="37"/>
      <c r="TBY158" s="37"/>
      <c r="TBZ158" s="37"/>
      <c r="TCA158" s="37"/>
      <c r="TCB158" s="37"/>
      <c r="TCC158" s="37"/>
      <c r="TCD158" s="37"/>
      <c r="TCE158" s="37"/>
      <c r="TCF158" s="37"/>
      <c r="TCG158" s="37"/>
      <c r="TCH158" s="37"/>
      <c r="TCI158" s="37"/>
      <c r="TCJ158" s="37"/>
      <c r="TCK158" s="37"/>
      <c r="TCL158" s="37"/>
      <c r="TCM158" s="37"/>
      <c r="TCN158" s="37"/>
      <c r="TCO158" s="37"/>
      <c r="TCP158" s="37"/>
      <c r="TCQ158" s="37"/>
      <c r="TCR158" s="37"/>
      <c r="TCS158" s="37"/>
      <c r="TCT158" s="37"/>
      <c r="TCU158" s="37"/>
      <c r="TCV158" s="37"/>
      <c r="TCW158" s="37"/>
      <c r="TCX158" s="37"/>
      <c r="TCY158" s="37"/>
      <c r="TCZ158" s="37"/>
      <c r="TDA158" s="37"/>
      <c r="TDB158" s="37"/>
      <c r="TDC158" s="37"/>
      <c r="TDD158" s="37"/>
      <c r="TDE158" s="37"/>
      <c r="TDF158" s="37"/>
      <c r="TDG158" s="37"/>
      <c r="TDH158" s="37"/>
      <c r="TDI158" s="37"/>
      <c r="TDJ158" s="37"/>
      <c r="TDK158" s="37"/>
      <c r="TDL158" s="37"/>
      <c r="TDM158" s="37"/>
      <c r="TDN158" s="37"/>
      <c r="TDO158" s="37"/>
      <c r="TDP158" s="37"/>
      <c r="TDQ158" s="37"/>
      <c r="TDR158" s="37"/>
      <c r="TDS158" s="37"/>
      <c r="TDT158" s="37"/>
      <c r="TDU158" s="37"/>
      <c r="TDV158" s="37"/>
      <c r="TDW158" s="37"/>
      <c r="TDX158" s="37"/>
      <c r="TDY158" s="37"/>
      <c r="TDZ158" s="37"/>
      <c r="TEA158" s="37"/>
      <c r="TEB158" s="37"/>
      <c r="TEC158" s="37"/>
      <c r="TED158" s="37"/>
      <c r="TEE158" s="37"/>
      <c r="TEF158" s="37"/>
      <c r="TEG158" s="37"/>
      <c r="TEH158" s="37"/>
      <c r="TEI158" s="37"/>
      <c r="TEJ158" s="37"/>
      <c r="TEK158" s="37"/>
      <c r="TEL158" s="37"/>
      <c r="TEM158" s="37"/>
      <c r="TEN158" s="37"/>
      <c r="TEO158" s="37"/>
      <c r="TEP158" s="37"/>
      <c r="TEQ158" s="37"/>
      <c r="TER158" s="37"/>
      <c r="TES158" s="37"/>
      <c r="TET158" s="37"/>
      <c r="TEU158" s="37"/>
      <c r="TEV158" s="37"/>
      <c r="TEW158" s="37"/>
      <c r="TEX158" s="37"/>
      <c r="TEY158" s="37"/>
      <c r="TEZ158" s="37"/>
      <c r="TFA158" s="37"/>
      <c r="TFB158" s="37"/>
      <c r="TFC158" s="37"/>
      <c r="TFD158" s="37"/>
      <c r="TFE158" s="37"/>
      <c r="TFF158" s="37"/>
      <c r="TFG158" s="37"/>
      <c r="TFH158" s="37"/>
      <c r="TFI158" s="37"/>
      <c r="TFJ158" s="37"/>
      <c r="TFK158" s="37"/>
      <c r="TFL158" s="37"/>
      <c r="TFM158" s="37"/>
      <c r="TFN158" s="37"/>
      <c r="TFO158" s="37"/>
      <c r="TFP158" s="37"/>
      <c r="TFQ158" s="37"/>
      <c r="TFR158" s="37"/>
      <c r="TFS158" s="37"/>
      <c r="TFT158" s="37"/>
      <c r="TFU158" s="37"/>
      <c r="TFV158" s="37"/>
      <c r="TFW158" s="37"/>
      <c r="TFX158" s="37"/>
      <c r="TFY158" s="37"/>
      <c r="TFZ158" s="37"/>
      <c r="TGA158" s="37"/>
      <c r="TGB158" s="37"/>
      <c r="TGC158" s="37"/>
      <c r="TGD158" s="37"/>
      <c r="TGE158" s="37"/>
      <c r="TGF158" s="37"/>
      <c r="TGG158" s="37"/>
      <c r="TGH158" s="37"/>
      <c r="TGI158" s="37"/>
      <c r="TGJ158" s="37"/>
      <c r="TGK158" s="37"/>
      <c r="TGL158" s="37"/>
      <c r="TGM158" s="37"/>
      <c r="TGN158" s="37"/>
      <c r="TGO158" s="37"/>
      <c r="TGP158" s="37"/>
      <c r="TGQ158" s="37"/>
      <c r="TGR158" s="37"/>
      <c r="TGS158" s="37"/>
      <c r="TGT158" s="37"/>
      <c r="TGU158" s="37"/>
      <c r="TGV158" s="37"/>
      <c r="TGW158" s="37"/>
      <c r="TGX158" s="37"/>
      <c r="TGY158" s="37"/>
      <c r="TGZ158" s="37"/>
      <c r="THA158" s="37"/>
      <c r="THB158" s="37"/>
      <c r="THC158" s="37"/>
      <c r="THD158" s="37"/>
      <c r="THE158" s="37"/>
      <c r="THF158" s="37"/>
      <c r="THG158" s="37"/>
      <c r="THH158" s="37"/>
      <c r="THI158" s="37"/>
      <c r="THJ158" s="37"/>
      <c r="THK158" s="37"/>
      <c r="THL158" s="37"/>
      <c r="THM158" s="37"/>
      <c r="THN158" s="37"/>
      <c r="THO158" s="37"/>
      <c r="THP158" s="37"/>
      <c r="THQ158" s="37"/>
      <c r="THR158" s="37"/>
      <c r="THS158" s="37"/>
      <c r="THT158" s="37"/>
      <c r="THU158" s="37"/>
      <c r="THV158" s="37"/>
      <c r="THW158" s="37"/>
      <c r="THX158" s="37"/>
      <c r="THY158" s="37"/>
      <c r="THZ158" s="37"/>
      <c r="TIA158" s="37"/>
      <c r="TIB158" s="37"/>
      <c r="TIC158" s="37"/>
      <c r="TID158" s="37"/>
      <c r="TIE158" s="37"/>
      <c r="TIF158" s="37"/>
      <c r="TIG158" s="37"/>
      <c r="TIH158" s="37"/>
      <c r="TII158" s="37"/>
      <c r="TIJ158" s="37"/>
      <c r="TIK158" s="37"/>
      <c r="TIL158" s="37"/>
      <c r="TIM158" s="37"/>
      <c r="TIN158" s="37"/>
      <c r="TIO158" s="37"/>
      <c r="TIP158" s="37"/>
      <c r="TIQ158" s="37"/>
      <c r="TIR158" s="37"/>
      <c r="TIS158" s="37"/>
      <c r="TIT158" s="37"/>
      <c r="TIU158" s="37"/>
      <c r="TIV158" s="37"/>
      <c r="TIW158" s="37"/>
      <c r="TIX158" s="37"/>
      <c r="TIY158" s="37"/>
      <c r="TIZ158" s="37"/>
      <c r="TJA158" s="37"/>
      <c r="TJB158" s="37"/>
      <c r="TJC158" s="37"/>
      <c r="TJD158" s="37"/>
      <c r="TJE158" s="37"/>
      <c r="TJF158" s="37"/>
      <c r="TJG158" s="37"/>
      <c r="TJH158" s="37"/>
      <c r="TJI158" s="37"/>
      <c r="TJJ158" s="37"/>
      <c r="TJK158" s="37"/>
      <c r="TJL158" s="37"/>
      <c r="TJM158" s="37"/>
      <c r="TJN158" s="37"/>
      <c r="TJO158" s="37"/>
      <c r="TJP158" s="37"/>
      <c r="TJQ158" s="37"/>
      <c r="TJR158" s="37"/>
      <c r="TJS158" s="37"/>
      <c r="TJT158" s="37"/>
      <c r="TJU158" s="37"/>
      <c r="TJV158" s="37"/>
      <c r="TJW158" s="37"/>
      <c r="TJX158" s="37"/>
      <c r="TJY158" s="37"/>
      <c r="TJZ158" s="37"/>
      <c r="TKA158" s="37"/>
      <c r="TKB158" s="37"/>
      <c r="TKC158" s="37"/>
      <c r="TKD158" s="37"/>
      <c r="TKE158" s="37"/>
      <c r="TKF158" s="37"/>
      <c r="TKG158" s="37"/>
      <c r="TKH158" s="37"/>
      <c r="TKI158" s="37"/>
      <c r="TKJ158" s="37"/>
      <c r="TKK158" s="37"/>
      <c r="TKL158" s="37"/>
      <c r="TKM158" s="37"/>
      <c r="TKN158" s="37"/>
      <c r="TKO158" s="37"/>
      <c r="TKP158" s="37"/>
      <c r="TKQ158" s="37"/>
      <c r="TKR158" s="37"/>
      <c r="TKS158" s="37"/>
      <c r="TKT158" s="37"/>
      <c r="TKU158" s="37"/>
      <c r="TKV158" s="37"/>
      <c r="TKW158" s="37"/>
      <c r="TKX158" s="37"/>
      <c r="TKY158" s="37"/>
      <c r="TKZ158" s="37"/>
      <c r="TLA158" s="37"/>
      <c r="TLB158" s="37"/>
      <c r="TLC158" s="37"/>
      <c r="TLD158" s="37"/>
      <c r="TLE158" s="37"/>
      <c r="TLF158" s="37"/>
      <c r="TLG158" s="37"/>
      <c r="TLH158" s="37"/>
      <c r="TLI158" s="37"/>
      <c r="TLJ158" s="37"/>
      <c r="TLK158" s="37"/>
      <c r="TLL158" s="37"/>
      <c r="TLM158" s="37"/>
      <c r="TLN158" s="37"/>
      <c r="TLO158" s="37"/>
      <c r="TLP158" s="37"/>
      <c r="TLQ158" s="37"/>
      <c r="TLR158" s="37"/>
      <c r="TLS158" s="37"/>
      <c r="TLT158" s="37"/>
      <c r="TLU158" s="37"/>
      <c r="TLV158" s="37"/>
      <c r="TLW158" s="37"/>
      <c r="TLX158" s="37"/>
      <c r="TLY158" s="37"/>
      <c r="TLZ158" s="37"/>
      <c r="TMA158" s="37"/>
      <c r="TMB158" s="37"/>
      <c r="TMC158" s="37"/>
      <c r="TMD158" s="37"/>
      <c r="TME158" s="37"/>
      <c r="TMF158" s="37"/>
      <c r="TMG158" s="37"/>
      <c r="TMH158" s="37"/>
      <c r="TMI158" s="37"/>
      <c r="TMJ158" s="37"/>
      <c r="TMK158" s="37"/>
      <c r="TML158" s="37"/>
      <c r="TMM158" s="37"/>
      <c r="TMN158" s="37"/>
      <c r="TMO158" s="37"/>
      <c r="TMP158" s="37"/>
      <c r="TMQ158" s="37"/>
      <c r="TMR158" s="37"/>
      <c r="TMS158" s="37"/>
      <c r="TMT158" s="37"/>
      <c r="TMU158" s="37"/>
      <c r="TMV158" s="37"/>
      <c r="TMW158" s="37"/>
      <c r="TMX158" s="37"/>
      <c r="TMY158" s="37"/>
      <c r="TMZ158" s="37"/>
      <c r="TNA158" s="37"/>
      <c r="TNB158" s="37"/>
      <c r="TNC158" s="37"/>
      <c r="TND158" s="37"/>
      <c r="TNE158" s="37"/>
      <c r="TNF158" s="37"/>
      <c r="TNG158" s="37"/>
      <c r="TNH158" s="37"/>
      <c r="TNI158" s="37"/>
      <c r="TNJ158" s="37"/>
      <c r="TNK158" s="37"/>
      <c r="TNL158" s="37"/>
      <c r="TNM158" s="37"/>
      <c r="TNN158" s="37"/>
      <c r="TNO158" s="37"/>
      <c r="TNP158" s="37"/>
      <c r="TNQ158" s="37"/>
      <c r="TNR158" s="37"/>
      <c r="TNS158" s="37"/>
      <c r="TNT158" s="37"/>
      <c r="TNU158" s="37"/>
      <c r="TNV158" s="37"/>
      <c r="TNW158" s="37"/>
      <c r="TNX158" s="37"/>
      <c r="TNY158" s="37"/>
      <c r="TNZ158" s="37"/>
      <c r="TOA158" s="37"/>
      <c r="TOB158" s="37"/>
      <c r="TOC158" s="37"/>
      <c r="TOD158" s="37"/>
      <c r="TOE158" s="37"/>
      <c r="TOF158" s="37"/>
      <c r="TOG158" s="37"/>
      <c r="TOH158" s="37"/>
      <c r="TOI158" s="37"/>
      <c r="TOJ158" s="37"/>
      <c r="TOK158" s="37"/>
      <c r="TOL158" s="37"/>
      <c r="TOM158" s="37"/>
      <c r="TON158" s="37"/>
      <c r="TOO158" s="37"/>
      <c r="TOP158" s="37"/>
      <c r="TOQ158" s="37"/>
      <c r="TOR158" s="37"/>
      <c r="TOS158" s="37"/>
      <c r="TOT158" s="37"/>
      <c r="TOU158" s="37"/>
      <c r="TOV158" s="37"/>
      <c r="TOW158" s="37"/>
      <c r="TOX158" s="37"/>
      <c r="TOY158" s="37"/>
      <c r="TOZ158" s="37"/>
      <c r="TPA158" s="37"/>
      <c r="TPB158" s="37"/>
      <c r="TPC158" s="37"/>
      <c r="TPD158" s="37"/>
      <c r="TPE158" s="37"/>
      <c r="TPF158" s="37"/>
      <c r="TPG158" s="37"/>
      <c r="TPH158" s="37"/>
      <c r="TPI158" s="37"/>
      <c r="TPJ158" s="37"/>
      <c r="TPK158" s="37"/>
      <c r="TPL158" s="37"/>
      <c r="TPM158" s="37"/>
      <c r="TPN158" s="37"/>
      <c r="TPO158" s="37"/>
      <c r="TPP158" s="37"/>
      <c r="TPQ158" s="37"/>
      <c r="TPR158" s="37"/>
      <c r="TPS158" s="37"/>
      <c r="TPT158" s="37"/>
      <c r="TPU158" s="37"/>
      <c r="TPV158" s="37"/>
      <c r="TPW158" s="37"/>
      <c r="TPX158" s="37"/>
      <c r="TPY158" s="37"/>
      <c r="TPZ158" s="37"/>
      <c r="TQA158" s="37"/>
      <c r="TQB158" s="37"/>
      <c r="TQC158" s="37"/>
      <c r="TQD158" s="37"/>
      <c r="TQE158" s="37"/>
      <c r="TQF158" s="37"/>
      <c r="TQG158" s="37"/>
      <c r="TQH158" s="37"/>
      <c r="TQI158" s="37"/>
      <c r="TQJ158" s="37"/>
      <c r="TQK158" s="37"/>
      <c r="TQL158" s="37"/>
      <c r="TQM158" s="37"/>
      <c r="TQN158" s="37"/>
      <c r="TQO158" s="37"/>
      <c r="TQP158" s="37"/>
      <c r="TQQ158" s="37"/>
      <c r="TQR158" s="37"/>
      <c r="TQS158" s="37"/>
      <c r="TQT158" s="37"/>
      <c r="TQU158" s="37"/>
      <c r="TQV158" s="37"/>
      <c r="TQW158" s="37"/>
      <c r="TQX158" s="37"/>
      <c r="TQY158" s="37"/>
      <c r="TQZ158" s="37"/>
      <c r="TRA158" s="37"/>
      <c r="TRB158" s="37"/>
      <c r="TRC158" s="37"/>
      <c r="TRD158" s="37"/>
      <c r="TRE158" s="37"/>
      <c r="TRF158" s="37"/>
      <c r="TRG158" s="37"/>
      <c r="TRH158" s="37"/>
      <c r="TRI158" s="37"/>
      <c r="TRJ158" s="37"/>
      <c r="TRK158" s="37"/>
      <c r="TRL158" s="37"/>
      <c r="TRM158" s="37"/>
      <c r="TRN158" s="37"/>
      <c r="TRO158" s="37"/>
      <c r="TRP158" s="37"/>
      <c r="TRQ158" s="37"/>
      <c r="TRR158" s="37"/>
      <c r="TRS158" s="37"/>
      <c r="TRT158" s="37"/>
      <c r="TRU158" s="37"/>
      <c r="TRV158" s="37"/>
      <c r="TRW158" s="37"/>
      <c r="TRX158" s="37"/>
      <c r="TRY158" s="37"/>
      <c r="TRZ158" s="37"/>
      <c r="TSA158" s="37"/>
      <c r="TSB158" s="37"/>
      <c r="TSC158" s="37"/>
      <c r="TSD158" s="37"/>
      <c r="TSE158" s="37"/>
      <c r="TSF158" s="37"/>
      <c r="TSG158" s="37"/>
      <c r="TSH158" s="37"/>
      <c r="TSI158" s="37"/>
      <c r="TSJ158" s="37"/>
      <c r="TSK158" s="37"/>
      <c r="TSL158" s="37"/>
      <c r="TSM158" s="37"/>
      <c r="TSN158" s="37"/>
      <c r="TSO158" s="37"/>
      <c r="TSP158" s="37"/>
      <c r="TSQ158" s="37"/>
      <c r="TSR158" s="37"/>
      <c r="TSS158" s="37"/>
      <c r="TST158" s="37"/>
      <c r="TSU158" s="37"/>
      <c r="TSV158" s="37"/>
      <c r="TSW158" s="37"/>
      <c r="TSX158" s="37"/>
      <c r="TSY158" s="37"/>
      <c r="TSZ158" s="37"/>
      <c r="TTA158" s="37"/>
      <c r="TTB158" s="37"/>
      <c r="TTC158" s="37"/>
      <c r="TTD158" s="37"/>
      <c r="TTE158" s="37"/>
      <c r="TTF158" s="37"/>
      <c r="TTG158" s="37"/>
      <c r="TTH158" s="37"/>
      <c r="TTI158" s="37"/>
      <c r="TTJ158" s="37"/>
      <c r="TTK158" s="37"/>
      <c r="TTL158" s="37"/>
      <c r="TTM158" s="37"/>
      <c r="TTN158" s="37"/>
      <c r="TTO158" s="37"/>
      <c r="TTP158" s="37"/>
      <c r="TTQ158" s="37"/>
      <c r="TTR158" s="37"/>
      <c r="TTS158" s="37"/>
      <c r="TTT158" s="37"/>
      <c r="TTU158" s="37"/>
      <c r="TTV158" s="37"/>
      <c r="TTW158" s="37"/>
      <c r="TTX158" s="37"/>
      <c r="TTY158" s="37"/>
      <c r="TTZ158" s="37"/>
      <c r="TUA158" s="37"/>
      <c r="TUB158" s="37"/>
      <c r="TUC158" s="37"/>
      <c r="TUD158" s="37"/>
      <c r="TUE158" s="37"/>
      <c r="TUF158" s="37"/>
      <c r="TUG158" s="37"/>
      <c r="TUH158" s="37"/>
      <c r="TUI158" s="37"/>
      <c r="TUJ158" s="37"/>
      <c r="TUK158" s="37"/>
      <c r="TUL158" s="37"/>
      <c r="TUM158" s="37"/>
      <c r="TUN158" s="37"/>
      <c r="TUO158" s="37"/>
      <c r="TUP158" s="37"/>
      <c r="TUQ158" s="37"/>
      <c r="TUR158" s="37"/>
      <c r="TUS158" s="37"/>
      <c r="TUT158" s="37"/>
      <c r="TUU158" s="37"/>
      <c r="TUV158" s="37"/>
      <c r="TUW158" s="37"/>
      <c r="TUX158" s="37"/>
      <c r="TUY158" s="37"/>
      <c r="TUZ158" s="37"/>
      <c r="TVA158" s="37"/>
      <c r="TVB158" s="37"/>
      <c r="TVC158" s="37"/>
      <c r="TVD158" s="37"/>
      <c r="TVE158" s="37"/>
      <c r="TVF158" s="37"/>
      <c r="TVG158" s="37"/>
      <c r="TVH158" s="37"/>
      <c r="TVI158" s="37"/>
      <c r="TVJ158" s="37"/>
      <c r="TVK158" s="37"/>
      <c r="TVL158" s="37"/>
      <c r="TVM158" s="37"/>
      <c r="TVN158" s="37"/>
      <c r="TVO158" s="37"/>
      <c r="TVP158" s="37"/>
      <c r="TVQ158" s="37"/>
      <c r="TVR158" s="37"/>
      <c r="TVS158" s="37"/>
      <c r="TVT158" s="37"/>
      <c r="TVU158" s="37"/>
      <c r="TVV158" s="37"/>
      <c r="TVW158" s="37"/>
      <c r="TVX158" s="37"/>
      <c r="TVY158" s="37"/>
      <c r="TVZ158" s="37"/>
      <c r="TWA158" s="37"/>
      <c r="TWB158" s="37"/>
      <c r="TWC158" s="37"/>
      <c r="TWD158" s="37"/>
      <c r="TWE158" s="37"/>
      <c r="TWF158" s="37"/>
      <c r="TWG158" s="37"/>
      <c r="TWH158" s="37"/>
      <c r="TWI158" s="37"/>
      <c r="TWJ158" s="37"/>
      <c r="TWK158" s="37"/>
      <c r="TWL158" s="37"/>
      <c r="TWM158" s="37"/>
      <c r="TWN158" s="37"/>
      <c r="TWO158" s="37"/>
      <c r="TWP158" s="37"/>
      <c r="TWQ158" s="37"/>
      <c r="TWR158" s="37"/>
      <c r="TWS158" s="37"/>
      <c r="TWT158" s="37"/>
      <c r="TWU158" s="37"/>
      <c r="TWV158" s="37"/>
      <c r="TWW158" s="37"/>
      <c r="TWX158" s="37"/>
      <c r="TWY158" s="37"/>
      <c r="TWZ158" s="37"/>
      <c r="TXA158" s="37"/>
      <c r="TXB158" s="37"/>
      <c r="TXC158" s="37"/>
      <c r="TXD158" s="37"/>
      <c r="TXE158" s="37"/>
      <c r="TXF158" s="37"/>
      <c r="TXG158" s="37"/>
      <c r="TXH158" s="37"/>
      <c r="TXI158" s="37"/>
      <c r="TXJ158" s="37"/>
      <c r="TXK158" s="37"/>
      <c r="TXL158" s="37"/>
      <c r="TXM158" s="37"/>
      <c r="TXN158" s="37"/>
      <c r="TXO158" s="37"/>
      <c r="TXP158" s="37"/>
      <c r="TXQ158" s="37"/>
      <c r="TXR158" s="37"/>
      <c r="TXS158" s="37"/>
      <c r="TXT158" s="37"/>
      <c r="TXU158" s="37"/>
      <c r="TXV158" s="37"/>
      <c r="TXW158" s="37"/>
      <c r="TXX158" s="37"/>
      <c r="TXY158" s="37"/>
      <c r="TXZ158" s="37"/>
      <c r="TYA158" s="37"/>
      <c r="TYB158" s="37"/>
      <c r="TYC158" s="37"/>
      <c r="TYD158" s="37"/>
      <c r="TYE158" s="37"/>
      <c r="TYF158" s="37"/>
      <c r="TYG158" s="37"/>
      <c r="TYH158" s="37"/>
      <c r="TYI158" s="37"/>
      <c r="TYJ158" s="37"/>
      <c r="TYK158" s="37"/>
      <c r="TYL158" s="37"/>
      <c r="TYM158" s="37"/>
      <c r="TYN158" s="37"/>
      <c r="TYO158" s="37"/>
      <c r="TYP158" s="37"/>
      <c r="TYQ158" s="37"/>
      <c r="TYR158" s="37"/>
      <c r="TYS158" s="37"/>
      <c r="TYT158" s="37"/>
      <c r="TYU158" s="37"/>
      <c r="TYV158" s="37"/>
      <c r="TYW158" s="37"/>
      <c r="TYX158" s="37"/>
      <c r="TYY158" s="37"/>
      <c r="TYZ158" s="37"/>
      <c r="TZA158" s="37"/>
      <c r="TZB158" s="37"/>
      <c r="TZC158" s="37"/>
      <c r="TZD158" s="37"/>
      <c r="TZE158" s="37"/>
      <c r="TZF158" s="37"/>
      <c r="TZG158" s="37"/>
      <c r="TZH158" s="37"/>
      <c r="TZI158" s="37"/>
      <c r="TZJ158" s="37"/>
      <c r="TZK158" s="37"/>
      <c r="TZL158" s="37"/>
      <c r="TZM158" s="37"/>
      <c r="TZN158" s="37"/>
      <c r="TZO158" s="37"/>
      <c r="TZP158" s="37"/>
      <c r="TZQ158" s="37"/>
      <c r="TZR158" s="37"/>
      <c r="TZS158" s="37"/>
      <c r="TZT158" s="37"/>
      <c r="TZU158" s="37"/>
      <c r="TZV158" s="37"/>
      <c r="TZW158" s="37"/>
      <c r="TZX158" s="37"/>
      <c r="TZY158" s="37"/>
      <c r="TZZ158" s="37"/>
      <c r="UAA158" s="37"/>
      <c r="UAB158" s="37"/>
      <c r="UAC158" s="37"/>
      <c r="UAD158" s="37"/>
      <c r="UAE158" s="37"/>
      <c r="UAF158" s="37"/>
      <c r="UAG158" s="37"/>
      <c r="UAH158" s="37"/>
      <c r="UAI158" s="37"/>
      <c r="UAJ158" s="37"/>
      <c r="UAK158" s="37"/>
      <c r="UAL158" s="37"/>
      <c r="UAM158" s="37"/>
      <c r="UAN158" s="37"/>
      <c r="UAO158" s="37"/>
      <c r="UAP158" s="37"/>
      <c r="UAQ158" s="37"/>
      <c r="UAR158" s="37"/>
      <c r="UAS158" s="37"/>
      <c r="UAT158" s="37"/>
      <c r="UAU158" s="37"/>
      <c r="UAV158" s="37"/>
      <c r="UAW158" s="37"/>
      <c r="UAX158" s="37"/>
      <c r="UAY158" s="37"/>
      <c r="UAZ158" s="37"/>
      <c r="UBA158" s="37"/>
      <c r="UBB158" s="37"/>
      <c r="UBC158" s="37"/>
      <c r="UBD158" s="37"/>
      <c r="UBE158" s="37"/>
      <c r="UBF158" s="37"/>
      <c r="UBG158" s="37"/>
      <c r="UBH158" s="37"/>
      <c r="UBI158" s="37"/>
      <c r="UBJ158" s="37"/>
      <c r="UBK158" s="37"/>
      <c r="UBL158" s="37"/>
      <c r="UBM158" s="37"/>
      <c r="UBN158" s="37"/>
      <c r="UBO158" s="37"/>
      <c r="UBP158" s="37"/>
      <c r="UBQ158" s="37"/>
      <c r="UBR158" s="37"/>
      <c r="UBS158" s="37"/>
      <c r="UBT158" s="37"/>
      <c r="UBU158" s="37"/>
      <c r="UBV158" s="37"/>
      <c r="UBW158" s="37"/>
      <c r="UBX158" s="37"/>
      <c r="UBY158" s="37"/>
      <c r="UBZ158" s="37"/>
      <c r="UCA158" s="37"/>
      <c r="UCB158" s="37"/>
      <c r="UCC158" s="37"/>
      <c r="UCD158" s="37"/>
      <c r="UCE158" s="37"/>
      <c r="UCF158" s="37"/>
      <c r="UCG158" s="37"/>
      <c r="UCH158" s="37"/>
      <c r="UCI158" s="37"/>
      <c r="UCJ158" s="37"/>
      <c r="UCK158" s="37"/>
      <c r="UCL158" s="37"/>
      <c r="UCM158" s="37"/>
      <c r="UCN158" s="37"/>
      <c r="UCO158" s="37"/>
      <c r="UCP158" s="37"/>
      <c r="UCQ158" s="37"/>
      <c r="UCR158" s="37"/>
      <c r="UCS158" s="37"/>
      <c r="UCT158" s="37"/>
      <c r="UCU158" s="37"/>
      <c r="UCV158" s="37"/>
      <c r="UCW158" s="37"/>
      <c r="UCX158" s="37"/>
      <c r="UCY158" s="37"/>
      <c r="UCZ158" s="37"/>
      <c r="UDA158" s="37"/>
      <c r="UDB158" s="37"/>
      <c r="UDC158" s="37"/>
      <c r="UDD158" s="37"/>
      <c r="UDE158" s="37"/>
      <c r="UDF158" s="37"/>
      <c r="UDG158" s="37"/>
      <c r="UDH158" s="37"/>
      <c r="UDI158" s="37"/>
      <c r="UDJ158" s="37"/>
      <c r="UDK158" s="37"/>
      <c r="UDL158" s="37"/>
      <c r="UDM158" s="37"/>
      <c r="UDN158" s="37"/>
      <c r="UDO158" s="37"/>
      <c r="UDP158" s="37"/>
      <c r="UDQ158" s="37"/>
      <c r="UDR158" s="37"/>
      <c r="UDS158" s="37"/>
      <c r="UDT158" s="37"/>
      <c r="UDU158" s="37"/>
      <c r="UDV158" s="37"/>
      <c r="UDW158" s="37"/>
      <c r="UDX158" s="37"/>
      <c r="UDY158" s="37"/>
      <c r="UDZ158" s="37"/>
      <c r="UEA158" s="37"/>
      <c r="UEB158" s="37"/>
      <c r="UEC158" s="37"/>
      <c r="UED158" s="37"/>
      <c r="UEE158" s="37"/>
      <c r="UEF158" s="37"/>
      <c r="UEG158" s="37"/>
      <c r="UEH158" s="37"/>
      <c r="UEI158" s="37"/>
      <c r="UEJ158" s="37"/>
      <c r="UEK158" s="37"/>
      <c r="UEL158" s="37"/>
      <c r="UEM158" s="37"/>
      <c r="UEN158" s="37"/>
      <c r="UEO158" s="37"/>
      <c r="UEP158" s="37"/>
      <c r="UEQ158" s="37"/>
      <c r="UER158" s="37"/>
      <c r="UES158" s="37"/>
      <c r="UET158" s="37"/>
      <c r="UEU158" s="37"/>
      <c r="UEV158" s="37"/>
      <c r="UEW158" s="37"/>
      <c r="UEX158" s="37"/>
      <c r="UEY158" s="37"/>
      <c r="UEZ158" s="37"/>
      <c r="UFA158" s="37"/>
      <c r="UFB158" s="37"/>
      <c r="UFC158" s="37"/>
      <c r="UFD158" s="37"/>
      <c r="UFE158" s="37"/>
      <c r="UFF158" s="37"/>
      <c r="UFG158" s="37"/>
      <c r="UFH158" s="37"/>
      <c r="UFI158" s="37"/>
      <c r="UFJ158" s="37"/>
      <c r="UFK158" s="37"/>
      <c r="UFL158" s="37"/>
      <c r="UFM158" s="37"/>
      <c r="UFN158" s="37"/>
      <c r="UFO158" s="37"/>
      <c r="UFP158" s="37"/>
      <c r="UFQ158" s="37"/>
      <c r="UFR158" s="37"/>
      <c r="UFS158" s="37"/>
      <c r="UFT158" s="37"/>
      <c r="UFU158" s="37"/>
      <c r="UFV158" s="37"/>
      <c r="UFW158" s="37"/>
      <c r="UFX158" s="37"/>
      <c r="UFY158" s="37"/>
      <c r="UFZ158" s="37"/>
      <c r="UGA158" s="37"/>
      <c r="UGB158" s="37"/>
      <c r="UGC158" s="37"/>
      <c r="UGD158" s="37"/>
      <c r="UGE158" s="37"/>
      <c r="UGF158" s="37"/>
      <c r="UGG158" s="37"/>
      <c r="UGH158" s="37"/>
      <c r="UGI158" s="37"/>
      <c r="UGJ158" s="37"/>
      <c r="UGK158" s="37"/>
      <c r="UGL158" s="37"/>
      <c r="UGM158" s="37"/>
      <c r="UGN158" s="37"/>
      <c r="UGO158" s="37"/>
      <c r="UGP158" s="37"/>
      <c r="UGQ158" s="37"/>
      <c r="UGR158" s="37"/>
      <c r="UGS158" s="37"/>
      <c r="UGT158" s="37"/>
      <c r="UGU158" s="37"/>
      <c r="UGV158" s="37"/>
      <c r="UGW158" s="37"/>
      <c r="UGX158" s="37"/>
      <c r="UGY158" s="37"/>
      <c r="UGZ158" s="37"/>
      <c r="UHA158" s="37"/>
      <c r="UHB158" s="37"/>
      <c r="UHC158" s="37"/>
      <c r="UHD158" s="37"/>
      <c r="UHE158" s="37"/>
      <c r="UHF158" s="37"/>
      <c r="UHG158" s="37"/>
      <c r="UHH158" s="37"/>
      <c r="UHI158" s="37"/>
      <c r="UHJ158" s="37"/>
      <c r="UHK158" s="37"/>
      <c r="UHL158" s="37"/>
      <c r="UHM158" s="37"/>
      <c r="UHN158" s="37"/>
      <c r="UHO158" s="37"/>
      <c r="UHP158" s="37"/>
      <c r="UHQ158" s="37"/>
      <c r="UHR158" s="37"/>
      <c r="UHS158" s="37"/>
      <c r="UHT158" s="37"/>
      <c r="UHU158" s="37"/>
      <c r="UHV158" s="37"/>
      <c r="UHW158" s="37"/>
      <c r="UHX158" s="37"/>
      <c r="UHY158" s="37"/>
      <c r="UHZ158" s="37"/>
      <c r="UIA158" s="37"/>
      <c r="UIB158" s="37"/>
      <c r="UIC158" s="37"/>
      <c r="UID158" s="37"/>
      <c r="UIE158" s="37"/>
      <c r="UIF158" s="37"/>
      <c r="UIG158" s="37"/>
      <c r="UIH158" s="37"/>
      <c r="UII158" s="37"/>
      <c r="UIJ158" s="37"/>
      <c r="UIK158" s="37"/>
      <c r="UIL158" s="37"/>
      <c r="UIM158" s="37"/>
      <c r="UIN158" s="37"/>
      <c r="UIO158" s="37"/>
      <c r="UIP158" s="37"/>
      <c r="UIQ158" s="37"/>
      <c r="UIR158" s="37"/>
      <c r="UIS158" s="37"/>
      <c r="UIT158" s="37"/>
      <c r="UIU158" s="37"/>
      <c r="UIV158" s="37"/>
      <c r="UIW158" s="37"/>
      <c r="UIX158" s="37"/>
      <c r="UIY158" s="37"/>
      <c r="UIZ158" s="37"/>
      <c r="UJA158" s="37"/>
      <c r="UJB158" s="37"/>
      <c r="UJC158" s="37"/>
      <c r="UJD158" s="37"/>
      <c r="UJE158" s="37"/>
      <c r="UJF158" s="37"/>
      <c r="UJG158" s="37"/>
      <c r="UJH158" s="37"/>
      <c r="UJI158" s="37"/>
      <c r="UJJ158" s="37"/>
      <c r="UJK158" s="37"/>
      <c r="UJL158" s="37"/>
      <c r="UJM158" s="37"/>
      <c r="UJN158" s="37"/>
      <c r="UJO158" s="37"/>
      <c r="UJP158" s="37"/>
      <c r="UJQ158" s="37"/>
      <c r="UJR158" s="37"/>
      <c r="UJS158" s="37"/>
      <c r="UJT158" s="37"/>
      <c r="UJU158" s="37"/>
      <c r="UJV158" s="37"/>
      <c r="UJW158" s="37"/>
      <c r="UJX158" s="37"/>
      <c r="UJY158" s="37"/>
      <c r="UJZ158" s="37"/>
      <c r="UKA158" s="37"/>
      <c r="UKB158" s="37"/>
      <c r="UKC158" s="37"/>
      <c r="UKD158" s="37"/>
      <c r="UKE158" s="37"/>
      <c r="UKF158" s="37"/>
      <c r="UKG158" s="37"/>
      <c r="UKH158" s="37"/>
      <c r="UKI158" s="37"/>
      <c r="UKJ158" s="37"/>
      <c r="UKK158" s="37"/>
      <c r="UKL158" s="37"/>
      <c r="UKM158" s="37"/>
      <c r="UKN158" s="37"/>
      <c r="UKO158" s="37"/>
      <c r="UKP158" s="37"/>
      <c r="UKQ158" s="37"/>
      <c r="UKR158" s="37"/>
      <c r="UKS158" s="37"/>
      <c r="UKT158" s="37"/>
      <c r="UKU158" s="37"/>
      <c r="UKV158" s="37"/>
      <c r="UKW158" s="37"/>
      <c r="UKX158" s="37"/>
      <c r="UKY158" s="37"/>
      <c r="UKZ158" s="37"/>
      <c r="ULA158" s="37"/>
      <c r="ULB158" s="37"/>
      <c r="ULC158" s="37"/>
      <c r="ULD158" s="37"/>
      <c r="ULE158" s="37"/>
      <c r="ULF158" s="37"/>
      <c r="ULG158" s="37"/>
      <c r="ULH158" s="37"/>
      <c r="ULI158" s="37"/>
      <c r="ULJ158" s="37"/>
      <c r="ULK158" s="37"/>
      <c r="ULL158" s="37"/>
      <c r="ULM158" s="37"/>
      <c r="ULN158" s="37"/>
      <c r="ULO158" s="37"/>
      <c r="ULP158" s="37"/>
      <c r="ULQ158" s="37"/>
      <c r="ULR158" s="37"/>
      <c r="ULS158" s="37"/>
      <c r="ULT158" s="37"/>
      <c r="ULU158" s="37"/>
      <c r="ULV158" s="37"/>
      <c r="ULW158" s="37"/>
      <c r="ULX158" s="37"/>
      <c r="ULY158" s="37"/>
      <c r="ULZ158" s="37"/>
      <c r="UMA158" s="37"/>
      <c r="UMB158" s="37"/>
      <c r="UMC158" s="37"/>
      <c r="UMD158" s="37"/>
      <c r="UME158" s="37"/>
      <c r="UMF158" s="37"/>
      <c r="UMG158" s="37"/>
      <c r="UMH158" s="37"/>
      <c r="UMI158" s="37"/>
      <c r="UMJ158" s="37"/>
      <c r="UMK158" s="37"/>
      <c r="UML158" s="37"/>
      <c r="UMM158" s="37"/>
      <c r="UMN158" s="37"/>
      <c r="UMO158" s="37"/>
      <c r="UMP158" s="37"/>
      <c r="UMQ158" s="37"/>
      <c r="UMR158" s="37"/>
      <c r="UMS158" s="37"/>
      <c r="UMT158" s="37"/>
      <c r="UMU158" s="37"/>
      <c r="UMV158" s="37"/>
      <c r="UMW158" s="37"/>
      <c r="UMX158" s="37"/>
      <c r="UMY158" s="37"/>
      <c r="UMZ158" s="37"/>
      <c r="UNA158" s="37"/>
      <c r="UNB158" s="37"/>
      <c r="UNC158" s="37"/>
      <c r="UND158" s="37"/>
      <c r="UNE158" s="37"/>
      <c r="UNF158" s="37"/>
      <c r="UNG158" s="37"/>
      <c r="UNH158" s="37"/>
      <c r="UNI158" s="37"/>
      <c r="UNJ158" s="37"/>
      <c r="UNK158" s="37"/>
      <c r="UNL158" s="37"/>
      <c r="UNM158" s="37"/>
      <c r="UNN158" s="37"/>
      <c r="UNO158" s="37"/>
      <c r="UNP158" s="37"/>
      <c r="UNQ158" s="37"/>
      <c r="UNR158" s="37"/>
      <c r="UNS158" s="37"/>
      <c r="UNT158" s="37"/>
      <c r="UNU158" s="37"/>
      <c r="UNV158" s="37"/>
      <c r="UNW158" s="37"/>
      <c r="UNX158" s="37"/>
      <c r="UNY158" s="37"/>
      <c r="UNZ158" s="37"/>
      <c r="UOA158" s="37"/>
      <c r="UOB158" s="37"/>
      <c r="UOC158" s="37"/>
      <c r="UOD158" s="37"/>
      <c r="UOE158" s="37"/>
      <c r="UOF158" s="37"/>
      <c r="UOG158" s="37"/>
      <c r="UOH158" s="37"/>
      <c r="UOI158" s="37"/>
      <c r="UOJ158" s="37"/>
      <c r="UOK158" s="37"/>
      <c r="UOL158" s="37"/>
      <c r="UOM158" s="37"/>
      <c r="UON158" s="37"/>
      <c r="UOO158" s="37"/>
      <c r="UOP158" s="37"/>
      <c r="UOQ158" s="37"/>
      <c r="UOR158" s="37"/>
      <c r="UOS158" s="37"/>
      <c r="UOT158" s="37"/>
      <c r="UOU158" s="37"/>
      <c r="UOV158" s="37"/>
      <c r="UOW158" s="37"/>
      <c r="UOX158" s="37"/>
      <c r="UOY158" s="37"/>
      <c r="UOZ158" s="37"/>
      <c r="UPA158" s="37"/>
      <c r="UPB158" s="37"/>
      <c r="UPC158" s="37"/>
      <c r="UPD158" s="37"/>
      <c r="UPE158" s="37"/>
      <c r="UPF158" s="37"/>
      <c r="UPG158" s="37"/>
      <c r="UPH158" s="37"/>
      <c r="UPI158" s="37"/>
      <c r="UPJ158" s="37"/>
      <c r="UPK158" s="37"/>
      <c r="UPL158" s="37"/>
      <c r="UPM158" s="37"/>
      <c r="UPN158" s="37"/>
      <c r="UPO158" s="37"/>
      <c r="UPP158" s="37"/>
      <c r="UPQ158" s="37"/>
      <c r="UPR158" s="37"/>
      <c r="UPS158" s="37"/>
      <c r="UPT158" s="37"/>
      <c r="UPU158" s="37"/>
      <c r="UPV158" s="37"/>
      <c r="UPW158" s="37"/>
      <c r="UPX158" s="37"/>
      <c r="UPY158" s="37"/>
      <c r="UPZ158" s="37"/>
      <c r="UQA158" s="37"/>
      <c r="UQB158" s="37"/>
      <c r="UQC158" s="37"/>
      <c r="UQD158" s="37"/>
      <c r="UQE158" s="37"/>
      <c r="UQF158" s="37"/>
      <c r="UQG158" s="37"/>
      <c r="UQH158" s="37"/>
      <c r="UQI158" s="37"/>
      <c r="UQJ158" s="37"/>
      <c r="UQK158" s="37"/>
      <c r="UQL158" s="37"/>
      <c r="UQM158" s="37"/>
      <c r="UQN158" s="37"/>
      <c r="UQO158" s="37"/>
      <c r="UQP158" s="37"/>
      <c r="UQQ158" s="37"/>
      <c r="UQR158" s="37"/>
      <c r="UQS158" s="37"/>
      <c r="UQT158" s="37"/>
      <c r="UQU158" s="37"/>
      <c r="UQV158" s="37"/>
      <c r="UQW158" s="37"/>
      <c r="UQX158" s="37"/>
      <c r="UQY158" s="37"/>
      <c r="UQZ158" s="37"/>
      <c r="URA158" s="37"/>
      <c r="URB158" s="37"/>
      <c r="URC158" s="37"/>
      <c r="URD158" s="37"/>
      <c r="URE158" s="37"/>
      <c r="URF158" s="37"/>
      <c r="URG158" s="37"/>
      <c r="URH158" s="37"/>
      <c r="URI158" s="37"/>
      <c r="URJ158" s="37"/>
      <c r="URK158" s="37"/>
      <c r="URL158" s="37"/>
      <c r="URM158" s="37"/>
      <c r="URN158" s="37"/>
      <c r="URO158" s="37"/>
      <c r="URP158" s="37"/>
      <c r="URQ158" s="37"/>
      <c r="URR158" s="37"/>
      <c r="URS158" s="37"/>
      <c r="URT158" s="37"/>
      <c r="URU158" s="37"/>
      <c r="URV158" s="37"/>
      <c r="URW158" s="37"/>
      <c r="URX158" s="37"/>
      <c r="URY158" s="37"/>
      <c r="URZ158" s="37"/>
      <c r="USA158" s="37"/>
      <c r="USB158" s="37"/>
      <c r="USC158" s="37"/>
      <c r="USD158" s="37"/>
      <c r="USE158" s="37"/>
      <c r="USF158" s="37"/>
      <c r="USG158" s="37"/>
      <c r="USH158" s="37"/>
      <c r="USI158" s="37"/>
      <c r="USJ158" s="37"/>
      <c r="USK158" s="37"/>
      <c r="USL158" s="37"/>
      <c r="USM158" s="37"/>
      <c r="USN158" s="37"/>
      <c r="USO158" s="37"/>
      <c r="USP158" s="37"/>
      <c r="USQ158" s="37"/>
      <c r="USR158" s="37"/>
      <c r="USS158" s="37"/>
      <c r="UST158" s="37"/>
      <c r="USU158" s="37"/>
      <c r="USV158" s="37"/>
      <c r="USW158" s="37"/>
      <c r="USX158" s="37"/>
      <c r="USY158" s="37"/>
      <c r="USZ158" s="37"/>
      <c r="UTA158" s="37"/>
      <c r="UTB158" s="37"/>
      <c r="UTC158" s="37"/>
      <c r="UTD158" s="37"/>
      <c r="UTE158" s="37"/>
      <c r="UTF158" s="37"/>
      <c r="UTG158" s="37"/>
      <c r="UTH158" s="37"/>
      <c r="UTI158" s="37"/>
      <c r="UTJ158" s="37"/>
      <c r="UTK158" s="37"/>
      <c r="UTL158" s="37"/>
      <c r="UTM158" s="37"/>
      <c r="UTN158" s="37"/>
      <c r="UTO158" s="37"/>
      <c r="UTP158" s="37"/>
      <c r="UTQ158" s="37"/>
      <c r="UTR158" s="37"/>
      <c r="UTS158" s="37"/>
      <c r="UTT158" s="37"/>
      <c r="UTU158" s="37"/>
      <c r="UTV158" s="37"/>
      <c r="UTW158" s="37"/>
      <c r="UTX158" s="37"/>
      <c r="UTY158" s="37"/>
      <c r="UTZ158" s="37"/>
      <c r="UUA158" s="37"/>
      <c r="UUB158" s="37"/>
      <c r="UUC158" s="37"/>
      <c r="UUD158" s="37"/>
      <c r="UUE158" s="37"/>
      <c r="UUF158" s="37"/>
      <c r="UUG158" s="37"/>
      <c r="UUH158" s="37"/>
      <c r="UUI158" s="37"/>
      <c r="UUJ158" s="37"/>
      <c r="UUK158" s="37"/>
      <c r="UUL158" s="37"/>
      <c r="UUM158" s="37"/>
      <c r="UUN158" s="37"/>
      <c r="UUO158" s="37"/>
      <c r="UUP158" s="37"/>
      <c r="UUQ158" s="37"/>
      <c r="UUR158" s="37"/>
      <c r="UUS158" s="37"/>
      <c r="UUT158" s="37"/>
      <c r="UUU158" s="37"/>
      <c r="UUV158" s="37"/>
      <c r="UUW158" s="37"/>
      <c r="UUX158" s="37"/>
      <c r="UUY158" s="37"/>
      <c r="UUZ158" s="37"/>
      <c r="UVA158" s="37"/>
      <c r="UVB158" s="37"/>
      <c r="UVC158" s="37"/>
      <c r="UVD158" s="37"/>
      <c r="UVE158" s="37"/>
      <c r="UVF158" s="37"/>
      <c r="UVG158" s="37"/>
      <c r="UVH158" s="37"/>
      <c r="UVI158" s="37"/>
      <c r="UVJ158" s="37"/>
      <c r="UVK158" s="37"/>
      <c r="UVL158" s="37"/>
      <c r="UVM158" s="37"/>
      <c r="UVN158" s="37"/>
      <c r="UVO158" s="37"/>
      <c r="UVP158" s="37"/>
      <c r="UVQ158" s="37"/>
      <c r="UVR158" s="37"/>
      <c r="UVS158" s="37"/>
      <c r="UVT158" s="37"/>
      <c r="UVU158" s="37"/>
      <c r="UVV158" s="37"/>
      <c r="UVW158" s="37"/>
      <c r="UVX158" s="37"/>
      <c r="UVY158" s="37"/>
      <c r="UVZ158" s="37"/>
      <c r="UWA158" s="37"/>
      <c r="UWB158" s="37"/>
      <c r="UWC158" s="37"/>
      <c r="UWD158" s="37"/>
      <c r="UWE158" s="37"/>
      <c r="UWF158" s="37"/>
      <c r="UWG158" s="37"/>
      <c r="UWH158" s="37"/>
      <c r="UWI158" s="37"/>
      <c r="UWJ158" s="37"/>
      <c r="UWK158" s="37"/>
      <c r="UWL158" s="37"/>
      <c r="UWM158" s="37"/>
      <c r="UWN158" s="37"/>
      <c r="UWO158" s="37"/>
      <c r="UWP158" s="37"/>
      <c r="UWQ158" s="37"/>
      <c r="UWR158" s="37"/>
      <c r="UWS158" s="37"/>
      <c r="UWT158" s="37"/>
      <c r="UWU158" s="37"/>
      <c r="UWV158" s="37"/>
      <c r="UWW158" s="37"/>
      <c r="UWX158" s="37"/>
      <c r="UWY158" s="37"/>
      <c r="UWZ158" s="37"/>
      <c r="UXA158" s="37"/>
      <c r="UXB158" s="37"/>
      <c r="UXC158" s="37"/>
      <c r="UXD158" s="37"/>
      <c r="UXE158" s="37"/>
      <c r="UXF158" s="37"/>
      <c r="UXG158" s="37"/>
      <c r="UXH158" s="37"/>
      <c r="UXI158" s="37"/>
      <c r="UXJ158" s="37"/>
      <c r="UXK158" s="37"/>
      <c r="UXL158" s="37"/>
      <c r="UXM158" s="37"/>
      <c r="UXN158" s="37"/>
      <c r="UXO158" s="37"/>
      <c r="UXP158" s="37"/>
      <c r="UXQ158" s="37"/>
      <c r="UXR158" s="37"/>
      <c r="UXS158" s="37"/>
      <c r="UXT158" s="37"/>
      <c r="UXU158" s="37"/>
      <c r="UXV158" s="37"/>
      <c r="UXW158" s="37"/>
      <c r="UXX158" s="37"/>
      <c r="UXY158" s="37"/>
      <c r="UXZ158" s="37"/>
      <c r="UYA158" s="37"/>
      <c r="UYB158" s="37"/>
      <c r="UYC158" s="37"/>
      <c r="UYD158" s="37"/>
      <c r="UYE158" s="37"/>
      <c r="UYF158" s="37"/>
      <c r="UYG158" s="37"/>
      <c r="UYH158" s="37"/>
      <c r="UYI158" s="37"/>
      <c r="UYJ158" s="37"/>
      <c r="UYK158" s="37"/>
      <c r="UYL158" s="37"/>
      <c r="UYM158" s="37"/>
      <c r="UYN158" s="37"/>
      <c r="UYO158" s="37"/>
      <c r="UYP158" s="37"/>
      <c r="UYQ158" s="37"/>
      <c r="UYR158" s="37"/>
      <c r="UYS158" s="37"/>
      <c r="UYT158" s="37"/>
      <c r="UYU158" s="37"/>
      <c r="UYV158" s="37"/>
      <c r="UYW158" s="37"/>
      <c r="UYX158" s="37"/>
      <c r="UYY158" s="37"/>
      <c r="UYZ158" s="37"/>
      <c r="UZA158" s="37"/>
      <c r="UZB158" s="37"/>
      <c r="UZC158" s="37"/>
      <c r="UZD158" s="37"/>
      <c r="UZE158" s="37"/>
      <c r="UZF158" s="37"/>
      <c r="UZG158" s="37"/>
      <c r="UZH158" s="37"/>
      <c r="UZI158" s="37"/>
      <c r="UZJ158" s="37"/>
      <c r="UZK158" s="37"/>
      <c r="UZL158" s="37"/>
      <c r="UZM158" s="37"/>
      <c r="UZN158" s="37"/>
      <c r="UZO158" s="37"/>
      <c r="UZP158" s="37"/>
      <c r="UZQ158" s="37"/>
      <c r="UZR158" s="37"/>
      <c r="UZS158" s="37"/>
      <c r="UZT158" s="37"/>
      <c r="UZU158" s="37"/>
      <c r="UZV158" s="37"/>
      <c r="UZW158" s="37"/>
      <c r="UZX158" s="37"/>
      <c r="UZY158" s="37"/>
      <c r="UZZ158" s="37"/>
      <c r="VAA158" s="37"/>
      <c r="VAB158" s="37"/>
      <c r="VAC158" s="37"/>
      <c r="VAD158" s="37"/>
      <c r="VAE158" s="37"/>
      <c r="VAF158" s="37"/>
      <c r="VAG158" s="37"/>
      <c r="VAH158" s="37"/>
      <c r="VAI158" s="37"/>
      <c r="VAJ158" s="37"/>
      <c r="VAK158" s="37"/>
      <c r="VAL158" s="37"/>
      <c r="VAM158" s="37"/>
      <c r="VAN158" s="37"/>
      <c r="VAO158" s="37"/>
      <c r="VAP158" s="37"/>
      <c r="VAQ158" s="37"/>
      <c r="VAR158" s="37"/>
      <c r="VAS158" s="37"/>
      <c r="VAT158" s="37"/>
      <c r="VAU158" s="37"/>
      <c r="VAV158" s="37"/>
      <c r="VAW158" s="37"/>
      <c r="VAX158" s="37"/>
      <c r="VAY158" s="37"/>
      <c r="VAZ158" s="37"/>
      <c r="VBA158" s="37"/>
      <c r="VBB158" s="37"/>
      <c r="VBC158" s="37"/>
      <c r="VBD158" s="37"/>
      <c r="VBE158" s="37"/>
      <c r="VBF158" s="37"/>
      <c r="VBG158" s="37"/>
      <c r="VBH158" s="37"/>
      <c r="VBI158" s="37"/>
      <c r="VBJ158" s="37"/>
      <c r="VBK158" s="37"/>
      <c r="VBL158" s="37"/>
      <c r="VBM158" s="37"/>
      <c r="VBN158" s="37"/>
      <c r="VBO158" s="37"/>
      <c r="VBP158" s="37"/>
      <c r="VBQ158" s="37"/>
      <c r="VBR158" s="37"/>
      <c r="VBS158" s="37"/>
      <c r="VBT158" s="37"/>
      <c r="VBU158" s="37"/>
      <c r="VBV158" s="37"/>
      <c r="VBW158" s="37"/>
      <c r="VBX158" s="37"/>
      <c r="VBY158" s="37"/>
      <c r="VBZ158" s="37"/>
      <c r="VCA158" s="37"/>
      <c r="VCB158" s="37"/>
      <c r="VCC158" s="37"/>
      <c r="VCD158" s="37"/>
      <c r="VCE158" s="37"/>
      <c r="VCF158" s="37"/>
      <c r="VCG158" s="37"/>
      <c r="VCH158" s="37"/>
      <c r="VCI158" s="37"/>
      <c r="VCJ158" s="37"/>
      <c r="VCK158" s="37"/>
      <c r="VCL158" s="37"/>
      <c r="VCM158" s="37"/>
      <c r="VCN158" s="37"/>
      <c r="VCO158" s="37"/>
      <c r="VCP158" s="37"/>
      <c r="VCQ158" s="37"/>
      <c r="VCR158" s="37"/>
      <c r="VCS158" s="37"/>
      <c r="VCT158" s="37"/>
      <c r="VCU158" s="37"/>
      <c r="VCV158" s="37"/>
      <c r="VCW158" s="37"/>
      <c r="VCX158" s="37"/>
      <c r="VCY158" s="37"/>
      <c r="VCZ158" s="37"/>
      <c r="VDA158" s="37"/>
      <c r="VDB158" s="37"/>
      <c r="VDC158" s="37"/>
      <c r="VDD158" s="37"/>
      <c r="VDE158" s="37"/>
      <c r="VDF158" s="37"/>
      <c r="VDG158" s="37"/>
      <c r="VDH158" s="37"/>
      <c r="VDI158" s="37"/>
      <c r="VDJ158" s="37"/>
      <c r="VDK158" s="37"/>
      <c r="VDL158" s="37"/>
      <c r="VDM158" s="37"/>
      <c r="VDN158" s="37"/>
      <c r="VDO158" s="37"/>
      <c r="VDP158" s="37"/>
      <c r="VDQ158" s="37"/>
      <c r="VDR158" s="37"/>
      <c r="VDS158" s="37"/>
      <c r="VDT158" s="37"/>
      <c r="VDU158" s="37"/>
      <c r="VDV158" s="37"/>
      <c r="VDW158" s="37"/>
      <c r="VDX158" s="37"/>
      <c r="VDY158" s="37"/>
      <c r="VDZ158" s="37"/>
      <c r="VEA158" s="37"/>
      <c r="VEB158" s="37"/>
      <c r="VEC158" s="37"/>
      <c r="VED158" s="37"/>
      <c r="VEE158" s="37"/>
      <c r="VEF158" s="37"/>
      <c r="VEG158" s="37"/>
      <c r="VEH158" s="37"/>
      <c r="VEI158" s="37"/>
      <c r="VEJ158" s="37"/>
      <c r="VEK158" s="37"/>
      <c r="VEL158" s="37"/>
      <c r="VEM158" s="37"/>
      <c r="VEN158" s="37"/>
      <c r="VEO158" s="37"/>
      <c r="VEP158" s="37"/>
      <c r="VEQ158" s="37"/>
      <c r="VER158" s="37"/>
      <c r="VES158" s="37"/>
      <c r="VET158" s="37"/>
      <c r="VEU158" s="37"/>
      <c r="VEV158" s="37"/>
      <c r="VEW158" s="37"/>
      <c r="VEX158" s="37"/>
      <c r="VEY158" s="37"/>
      <c r="VEZ158" s="37"/>
      <c r="VFA158" s="37"/>
      <c r="VFB158" s="37"/>
      <c r="VFC158" s="37"/>
      <c r="VFD158" s="37"/>
      <c r="VFE158" s="37"/>
      <c r="VFF158" s="37"/>
      <c r="VFG158" s="37"/>
      <c r="VFH158" s="37"/>
      <c r="VFI158" s="37"/>
      <c r="VFJ158" s="37"/>
      <c r="VFK158" s="37"/>
      <c r="VFL158" s="37"/>
      <c r="VFM158" s="37"/>
      <c r="VFN158" s="37"/>
      <c r="VFO158" s="37"/>
      <c r="VFP158" s="37"/>
      <c r="VFQ158" s="37"/>
      <c r="VFR158" s="37"/>
      <c r="VFS158" s="37"/>
      <c r="VFT158" s="37"/>
      <c r="VFU158" s="37"/>
      <c r="VFV158" s="37"/>
      <c r="VFW158" s="37"/>
      <c r="VFX158" s="37"/>
      <c r="VFY158" s="37"/>
      <c r="VFZ158" s="37"/>
      <c r="VGA158" s="37"/>
      <c r="VGB158" s="37"/>
      <c r="VGC158" s="37"/>
      <c r="VGD158" s="37"/>
      <c r="VGE158" s="37"/>
      <c r="VGF158" s="37"/>
      <c r="VGG158" s="37"/>
      <c r="VGH158" s="37"/>
      <c r="VGI158" s="37"/>
      <c r="VGJ158" s="37"/>
      <c r="VGK158" s="37"/>
      <c r="VGL158" s="37"/>
      <c r="VGM158" s="37"/>
      <c r="VGN158" s="37"/>
      <c r="VGO158" s="37"/>
      <c r="VGP158" s="37"/>
      <c r="VGQ158" s="37"/>
      <c r="VGR158" s="37"/>
      <c r="VGS158" s="37"/>
      <c r="VGT158" s="37"/>
      <c r="VGU158" s="37"/>
      <c r="VGV158" s="37"/>
      <c r="VGW158" s="37"/>
      <c r="VGX158" s="37"/>
      <c r="VGY158" s="37"/>
      <c r="VGZ158" s="37"/>
      <c r="VHA158" s="37"/>
      <c r="VHB158" s="37"/>
      <c r="VHC158" s="37"/>
      <c r="VHD158" s="37"/>
      <c r="VHE158" s="37"/>
      <c r="VHF158" s="37"/>
      <c r="VHG158" s="37"/>
      <c r="VHH158" s="37"/>
      <c r="VHI158" s="37"/>
      <c r="VHJ158" s="37"/>
      <c r="VHK158" s="37"/>
      <c r="VHL158" s="37"/>
      <c r="VHM158" s="37"/>
      <c r="VHN158" s="37"/>
      <c r="VHO158" s="37"/>
      <c r="VHP158" s="37"/>
      <c r="VHQ158" s="37"/>
      <c r="VHR158" s="37"/>
      <c r="VHS158" s="37"/>
      <c r="VHT158" s="37"/>
      <c r="VHU158" s="37"/>
      <c r="VHV158" s="37"/>
      <c r="VHW158" s="37"/>
      <c r="VHX158" s="37"/>
      <c r="VHY158" s="37"/>
      <c r="VHZ158" s="37"/>
      <c r="VIA158" s="37"/>
      <c r="VIB158" s="37"/>
      <c r="VIC158" s="37"/>
      <c r="VID158" s="37"/>
      <c r="VIE158" s="37"/>
      <c r="VIF158" s="37"/>
      <c r="VIG158" s="37"/>
      <c r="VIH158" s="37"/>
      <c r="VII158" s="37"/>
      <c r="VIJ158" s="37"/>
      <c r="VIK158" s="37"/>
      <c r="VIL158" s="37"/>
      <c r="VIM158" s="37"/>
      <c r="VIN158" s="37"/>
      <c r="VIO158" s="37"/>
      <c r="VIP158" s="37"/>
      <c r="VIQ158" s="37"/>
      <c r="VIR158" s="37"/>
      <c r="VIS158" s="37"/>
      <c r="VIT158" s="37"/>
      <c r="VIU158" s="37"/>
      <c r="VIV158" s="37"/>
      <c r="VIW158" s="37"/>
      <c r="VIX158" s="37"/>
      <c r="VIY158" s="37"/>
      <c r="VIZ158" s="37"/>
      <c r="VJA158" s="37"/>
      <c r="VJB158" s="37"/>
      <c r="VJC158" s="37"/>
      <c r="VJD158" s="37"/>
      <c r="VJE158" s="37"/>
      <c r="VJF158" s="37"/>
      <c r="VJG158" s="37"/>
      <c r="VJH158" s="37"/>
      <c r="VJI158" s="37"/>
      <c r="VJJ158" s="37"/>
      <c r="VJK158" s="37"/>
      <c r="VJL158" s="37"/>
      <c r="VJM158" s="37"/>
      <c r="VJN158" s="37"/>
      <c r="VJO158" s="37"/>
      <c r="VJP158" s="37"/>
      <c r="VJQ158" s="37"/>
      <c r="VJR158" s="37"/>
      <c r="VJS158" s="37"/>
      <c r="VJT158" s="37"/>
      <c r="VJU158" s="37"/>
      <c r="VJV158" s="37"/>
      <c r="VJW158" s="37"/>
      <c r="VJX158" s="37"/>
      <c r="VJY158" s="37"/>
      <c r="VJZ158" s="37"/>
      <c r="VKA158" s="37"/>
      <c r="VKB158" s="37"/>
      <c r="VKC158" s="37"/>
      <c r="VKD158" s="37"/>
      <c r="VKE158" s="37"/>
      <c r="VKF158" s="37"/>
      <c r="VKG158" s="37"/>
      <c r="VKH158" s="37"/>
      <c r="VKI158" s="37"/>
      <c r="VKJ158" s="37"/>
      <c r="VKK158" s="37"/>
      <c r="VKL158" s="37"/>
      <c r="VKM158" s="37"/>
      <c r="VKN158" s="37"/>
      <c r="VKO158" s="37"/>
      <c r="VKP158" s="37"/>
      <c r="VKQ158" s="37"/>
      <c r="VKR158" s="37"/>
      <c r="VKS158" s="37"/>
      <c r="VKT158" s="37"/>
      <c r="VKU158" s="37"/>
      <c r="VKV158" s="37"/>
      <c r="VKW158" s="37"/>
      <c r="VKX158" s="37"/>
      <c r="VKY158" s="37"/>
      <c r="VKZ158" s="37"/>
      <c r="VLA158" s="37"/>
      <c r="VLB158" s="37"/>
      <c r="VLC158" s="37"/>
      <c r="VLD158" s="37"/>
      <c r="VLE158" s="37"/>
      <c r="VLF158" s="37"/>
      <c r="VLG158" s="37"/>
      <c r="VLH158" s="37"/>
      <c r="VLI158" s="37"/>
      <c r="VLJ158" s="37"/>
      <c r="VLK158" s="37"/>
      <c r="VLL158" s="37"/>
      <c r="VLM158" s="37"/>
      <c r="VLN158" s="37"/>
      <c r="VLO158" s="37"/>
      <c r="VLP158" s="37"/>
      <c r="VLQ158" s="37"/>
      <c r="VLR158" s="37"/>
      <c r="VLS158" s="37"/>
      <c r="VLT158" s="37"/>
      <c r="VLU158" s="37"/>
      <c r="VLV158" s="37"/>
      <c r="VLW158" s="37"/>
      <c r="VLX158" s="37"/>
      <c r="VLY158" s="37"/>
      <c r="VLZ158" s="37"/>
      <c r="VMA158" s="37"/>
      <c r="VMB158" s="37"/>
      <c r="VMC158" s="37"/>
      <c r="VMD158" s="37"/>
      <c r="VME158" s="37"/>
      <c r="VMF158" s="37"/>
      <c r="VMG158" s="37"/>
      <c r="VMH158" s="37"/>
      <c r="VMI158" s="37"/>
      <c r="VMJ158" s="37"/>
      <c r="VMK158" s="37"/>
      <c r="VML158" s="37"/>
      <c r="VMM158" s="37"/>
      <c r="VMN158" s="37"/>
      <c r="VMO158" s="37"/>
      <c r="VMP158" s="37"/>
      <c r="VMQ158" s="37"/>
      <c r="VMR158" s="37"/>
      <c r="VMS158" s="37"/>
      <c r="VMT158" s="37"/>
      <c r="VMU158" s="37"/>
      <c r="VMV158" s="37"/>
      <c r="VMW158" s="37"/>
      <c r="VMX158" s="37"/>
      <c r="VMY158" s="37"/>
      <c r="VMZ158" s="37"/>
      <c r="VNA158" s="37"/>
      <c r="VNB158" s="37"/>
      <c r="VNC158" s="37"/>
      <c r="VND158" s="37"/>
      <c r="VNE158" s="37"/>
      <c r="VNF158" s="37"/>
      <c r="VNG158" s="37"/>
      <c r="VNH158" s="37"/>
      <c r="VNI158" s="37"/>
      <c r="VNJ158" s="37"/>
      <c r="VNK158" s="37"/>
      <c r="VNL158" s="37"/>
      <c r="VNM158" s="37"/>
      <c r="VNN158" s="37"/>
      <c r="VNO158" s="37"/>
      <c r="VNP158" s="37"/>
      <c r="VNQ158" s="37"/>
      <c r="VNR158" s="37"/>
      <c r="VNS158" s="37"/>
      <c r="VNT158" s="37"/>
      <c r="VNU158" s="37"/>
      <c r="VNV158" s="37"/>
      <c r="VNW158" s="37"/>
      <c r="VNX158" s="37"/>
      <c r="VNY158" s="37"/>
      <c r="VNZ158" s="37"/>
      <c r="VOA158" s="37"/>
      <c r="VOB158" s="37"/>
      <c r="VOC158" s="37"/>
      <c r="VOD158" s="37"/>
      <c r="VOE158" s="37"/>
      <c r="VOF158" s="37"/>
      <c r="VOG158" s="37"/>
      <c r="VOH158" s="37"/>
      <c r="VOI158" s="37"/>
      <c r="VOJ158" s="37"/>
      <c r="VOK158" s="37"/>
      <c r="VOL158" s="37"/>
      <c r="VOM158" s="37"/>
      <c r="VON158" s="37"/>
      <c r="VOO158" s="37"/>
      <c r="VOP158" s="37"/>
      <c r="VOQ158" s="37"/>
      <c r="VOR158" s="37"/>
      <c r="VOS158" s="37"/>
      <c r="VOT158" s="37"/>
      <c r="VOU158" s="37"/>
      <c r="VOV158" s="37"/>
      <c r="VOW158" s="37"/>
      <c r="VOX158" s="37"/>
      <c r="VOY158" s="37"/>
      <c r="VOZ158" s="37"/>
      <c r="VPA158" s="37"/>
      <c r="VPB158" s="37"/>
      <c r="VPC158" s="37"/>
      <c r="VPD158" s="37"/>
      <c r="VPE158" s="37"/>
      <c r="VPF158" s="37"/>
      <c r="VPG158" s="37"/>
      <c r="VPH158" s="37"/>
      <c r="VPI158" s="37"/>
      <c r="VPJ158" s="37"/>
      <c r="VPK158" s="37"/>
      <c r="VPL158" s="37"/>
      <c r="VPM158" s="37"/>
      <c r="VPN158" s="37"/>
      <c r="VPO158" s="37"/>
      <c r="VPP158" s="37"/>
      <c r="VPQ158" s="37"/>
      <c r="VPR158" s="37"/>
      <c r="VPS158" s="37"/>
      <c r="VPT158" s="37"/>
      <c r="VPU158" s="37"/>
      <c r="VPV158" s="37"/>
      <c r="VPW158" s="37"/>
      <c r="VPX158" s="37"/>
      <c r="VPY158" s="37"/>
      <c r="VPZ158" s="37"/>
      <c r="VQA158" s="37"/>
      <c r="VQB158" s="37"/>
      <c r="VQC158" s="37"/>
      <c r="VQD158" s="37"/>
      <c r="VQE158" s="37"/>
      <c r="VQF158" s="37"/>
      <c r="VQG158" s="37"/>
      <c r="VQH158" s="37"/>
      <c r="VQI158" s="37"/>
      <c r="VQJ158" s="37"/>
      <c r="VQK158" s="37"/>
      <c r="VQL158" s="37"/>
      <c r="VQM158" s="37"/>
      <c r="VQN158" s="37"/>
      <c r="VQO158" s="37"/>
      <c r="VQP158" s="37"/>
      <c r="VQQ158" s="37"/>
      <c r="VQR158" s="37"/>
      <c r="VQS158" s="37"/>
      <c r="VQT158" s="37"/>
      <c r="VQU158" s="37"/>
      <c r="VQV158" s="37"/>
      <c r="VQW158" s="37"/>
      <c r="VQX158" s="37"/>
      <c r="VQY158" s="37"/>
      <c r="VQZ158" s="37"/>
      <c r="VRA158" s="37"/>
      <c r="VRB158" s="37"/>
      <c r="VRC158" s="37"/>
      <c r="VRD158" s="37"/>
      <c r="VRE158" s="37"/>
      <c r="VRF158" s="37"/>
      <c r="VRG158" s="37"/>
      <c r="VRH158" s="37"/>
      <c r="VRI158" s="37"/>
      <c r="VRJ158" s="37"/>
      <c r="VRK158" s="37"/>
      <c r="VRL158" s="37"/>
      <c r="VRM158" s="37"/>
      <c r="VRN158" s="37"/>
      <c r="VRO158" s="37"/>
      <c r="VRP158" s="37"/>
      <c r="VRQ158" s="37"/>
      <c r="VRR158" s="37"/>
      <c r="VRS158" s="37"/>
      <c r="VRT158" s="37"/>
      <c r="VRU158" s="37"/>
      <c r="VRV158" s="37"/>
      <c r="VRW158" s="37"/>
      <c r="VRX158" s="37"/>
      <c r="VRY158" s="37"/>
      <c r="VRZ158" s="37"/>
      <c r="VSA158" s="37"/>
      <c r="VSB158" s="37"/>
      <c r="VSC158" s="37"/>
      <c r="VSD158" s="37"/>
      <c r="VSE158" s="37"/>
      <c r="VSF158" s="37"/>
      <c r="VSG158" s="37"/>
      <c r="VSH158" s="37"/>
      <c r="VSI158" s="37"/>
      <c r="VSJ158" s="37"/>
      <c r="VSK158" s="37"/>
      <c r="VSL158" s="37"/>
      <c r="VSM158" s="37"/>
      <c r="VSN158" s="37"/>
      <c r="VSO158" s="37"/>
      <c r="VSP158" s="37"/>
      <c r="VSQ158" s="37"/>
      <c r="VSR158" s="37"/>
      <c r="VSS158" s="37"/>
      <c r="VST158" s="37"/>
      <c r="VSU158" s="37"/>
      <c r="VSV158" s="37"/>
      <c r="VSW158" s="37"/>
      <c r="VSX158" s="37"/>
      <c r="VSY158" s="37"/>
      <c r="VSZ158" s="37"/>
      <c r="VTA158" s="37"/>
      <c r="VTB158" s="37"/>
      <c r="VTC158" s="37"/>
      <c r="VTD158" s="37"/>
      <c r="VTE158" s="37"/>
      <c r="VTF158" s="37"/>
      <c r="VTG158" s="37"/>
      <c r="VTH158" s="37"/>
      <c r="VTI158" s="37"/>
      <c r="VTJ158" s="37"/>
      <c r="VTK158" s="37"/>
      <c r="VTL158" s="37"/>
      <c r="VTM158" s="37"/>
      <c r="VTN158" s="37"/>
      <c r="VTO158" s="37"/>
      <c r="VTP158" s="37"/>
      <c r="VTQ158" s="37"/>
      <c r="VTR158" s="37"/>
      <c r="VTS158" s="37"/>
      <c r="VTT158" s="37"/>
      <c r="VTU158" s="37"/>
      <c r="VTV158" s="37"/>
      <c r="VTW158" s="37"/>
      <c r="VTX158" s="37"/>
      <c r="VTY158" s="37"/>
      <c r="VTZ158" s="37"/>
      <c r="VUA158" s="37"/>
      <c r="VUB158" s="37"/>
      <c r="VUC158" s="37"/>
      <c r="VUD158" s="37"/>
      <c r="VUE158" s="37"/>
      <c r="VUF158" s="37"/>
      <c r="VUG158" s="37"/>
      <c r="VUH158" s="37"/>
      <c r="VUI158" s="37"/>
      <c r="VUJ158" s="37"/>
      <c r="VUK158" s="37"/>
      <c r="VUL158" s="37"/>
      <c r="VUM158" s="37"/>
      <c r="VUN158" s="37"/>
      <c r="VUO158" s="37"/>
      <c r="VUP158" s="37"/>
      <c r="VUQ158" s="37"/>
      <c r="VUR158" s="37"/>
      <c r="VUS158" s="37"/>
      <c r="VUT158" s="37"/>
      <c r="VUU158" s="37"/>
      <c r="VUV158" s="37"/>
      <c r="VUW158" s="37"/>
      <c r="VUX158" s="37"/>
      <c r="VUY158" s="37"/>
      <c r="VUZ158" s="37"/>
      <c r="VVA158" s="37"/>
      <c r="VVB158" s="37"/>
      <c r="VVC158" s="37"/>
      <c r="VVD158" s="37"/>
      <c r="VVE158" s="37"/>
      <c r="VVF158" s="37"/>
      <c r="VVG158" s="37"/>
      <c r="VVH158" s="37"/>
      <c r="VVI158" s="37"/>
      <c r="VVJ158" s="37"/>
      <c r="VVK158" s="37"/>
      <c r="VVL158" s="37"/>
      <c r="VVM158" s="37"/>
      <c r="VVN158" s="37"/>
      <c r="VVO158" s="37"/>
      <c r="VVP158" s="37"/>
      <c r="VVQ158" s="37"/>
      <c r="VVR158" s="37"/>
      <c r="VVS158" s="37"/>
      <c r="VVT158" s="37"/>
      <c r="VVU158" s="37"/>
      <c r="VVV158" s="37"/>
      <c r="VVW158" s="37"/>
      <c r="VVX158" s="37"/>
      <c r="VVY158" s="37"/>
      <c r="VVZ158" s="37"/>
      <c r="VWA158" s="37"/>
      <c r="VWB158" s="37"/>
      <c r="VWC158" s="37"/>
      <c r="VWD158" s="37"/>
      <c r="VWE158" s="37"/>
      <c r="VWF158" s="37"/>
      <c r="VWG158" s="37"/>
      <c r="VWH158" s="37"/>
      <c r="VWI158" s="37"/>
      <c r="VWJ158" s="37"/>
      <c r="VWK158" s="37"/>
      <c r="VWL158" s="37"/>
      <c r="VWM158" s="37"/>
      <c r="VWN158" s="37"/>
      <c r="VWO158" s="37"/>
      <c r="VWP158" s="37"/>
      <c r="VWQ158" s="37"/>
      <c r="VWR158" s="37"/>
      <c r="VWS158" s="37"/>
      <c r="VWT158" s="37"/>
      <c r="VWU158" s="37"/>
      <c r="VWV158" s="37"/>
      <c r="VWW158" s="37"/>
      <c r="VWX158" s="37"/>
      <c r="VWY158" s="37"/>
      <c r="VWZ158" s="37"/>
      <c r="VXA158" s="37"/>
      <c r="VXB158" s="37"/>
      <c r="VXC158" s="37"/>
      <c r="VXD158" s="37"/>
      <c r="VXE158" s="37"/>
      <c r="VXF158" s="37"/>
      <c r="VXG158" s="37"/>
      <c r="VXH158" s="37"/>
      <c r="VXI158" s="37"/>
      <c r="VXJ158" s="37"/>
      <c r="VXK158" s="37"/>
      <c r="VXL158" s="37"/>
      <c r="VXM158" s="37"/>
      <c r="VXN158" s="37"/>
      <c r="VXO158" s="37"/>
      <c r="VXP158" s="37"/>
      <c r="VXQ158" s="37"/>
      <c r="VXR158" s="37"/>
      <c r="VXS158" s="37"/>
      <c r="VXT158" s="37"/>
      <c r="VXU158" s="37"/>
      <c r="VXV158" s="37"/>
      <c r="VXW158" s="37"/>
      <c r="VXX158" s="37"/>
      <c r="VXY158" s="37"/>
      <c r="VXZ158" s="37"/>
      <c r="VYA158" s="37"/>
      <c r="VYB158" s="37"/>
      <c r="VYC158" s="37"/>
      <c r="VYD158" s="37"/>
      <c r="VYE158" s="37"/>
      <c r="VYF158" s="37"/>
      <c r="VYG158" s="37"/>
      <c r="VYH158" s="37"/>
      <c r="VYI158" s="37"/>
      <c r="VYJ158" s="37"/>
      <c r="VYK158" s="37"/>
      <c r="VYL158" s="37"/>
      <c r="VYM158" s="37"/>
      <c r="VYN158" s="37"/>
      <c r="VYO158" s="37"/>
      <c r="VYP158" s="37"/>
      <c r="VYQ158" s="37"/>
      <c r="VYR158" s="37"/>
      <c r="VYS158" s="37"/>
      <c r="VYT158" s="37"/>
      <c r="VYU158" s="37"/>
      <c r="VYV158" s="37"/>
      <c r="VYW158" s="37"/>
      <c r="VYX158" s="37"/>
      <c r="VYY158" s="37"/>
      <c r="VYZ158" s="37"/>
      <c r="VZA158" s="37"/>
      <c r="VZB158" s="37"/>
      <c r="VZC158" s="37"/>
      <c r="VZD158" s="37"/>
      <c r="VZE158" s="37"/>
      <c r="VZF158" s="37"/>
      <c r="VZG158" s="37"/>
      <c r="VZH158" s="37"/>
      <c r="VZI158" s="37"/>
      <c r="VZJ158" s="37"/>
      <c r="VZK158" s="37"/>
      <c r="VZL158" s="37"/>
      <c r="VZM158" s="37"/>
      <c r="VZN158" s="37"/>
      <c r="VZO158" s="37"/>
      <c r="VZP158" s="37"/>
      <c r="VZQ158" s="37"/>
      <c r="VZR158" s="37"/>
      <c r="VZS158" s="37"/>
      <c r="VZT158" s="37"/>
      <c r="VZU158" s="37"/>
      <c r="VZV158" s="37"/>
      <c r="VZW158" s="37"/>
      <c r="VZX158" s="37"/>
      <c r="VZY158" s="37"/>
      <c r="VZZ158" s="37"/>
      <c r="WAA158" s="37"/>
      <c r="WAB158" s="37"/>
      <c r="WAC158" s="37"/>
      <c r="WAD158" s="37"/>
      <c r="WAE158" s="37"/>
      <c r="WAF158" s="37"/>
      <c r="WAG158" s="37"/>
      <c r="WAH158" s="37"/>
      <c r="WAI158" s="37"/>
      <c r="WAJ158" s="37"/>
      <c r="WAK158" s="37"/>
      <c r="WAL158" s="37"/>
      <c r="WAM158" s="37"/>
      <c r="WAN158" s="37"/>
      <c r="WAO158" s="37"/>
      <c r="WAP158" s="37"/>
      <c r="WAQ158" s="37"/>
      <c r="WAR158" s="37"/>
      <c r="WAS158" s="37"/>
      <c r="WAT158" s="37"/>
      <c r="WAU158" s="37"/>
      <c r="WAV158" s="37"/>
      <c r="WAW158" s="37"/>
      <c r="WAX158" s="37"/>
      <c r="WAY158" s="37"/>
      <c r="WAZ158" s="37"/>
      <c r="WBA158" s="37"/>
      <c r="WBB158" s="37"/>
      <c r="WBC158" s="37"/>
      <c r="WBD158" s="37"/>
      <c r="WBE158" s="37"/>
      <c r="WBF158" s="37"/>
      <c r="WBG158" s="37"/>
      <c r="WBH158" s="37"/>
      <c r="WBI158" s="37"/>
      <c r="WBJ158" s="37"/>
      <c r="WBK158" s="37"/>
      <c r="WBL158" s="37"/>
      <c r="WBM158" s="37"/>
      <c r="WBN158" s="37"/>
      <c r="WBO158" s="37"/>
      <c r="WBP158" s="37"/>
      <c r="WBQ158" s="37"/>
      <c r="WBR158" s="37"/>
      <c r="WBS158" s="37"/>
      <c r="WBT158" s="37"/>
      <c r="WBU158" s="37"/>
      <c r="WBV158" s="37"/>
      <c r="WBW158" s="37"/>
      <c r="WBX158" s="37"/>
      <c r="WBY158" s="37"/>
      <c r="WBZ158" s="37"/>
      <c r="WCA158" s="37"/>
      <c r="WCB158" s="37"/>
      <c r="WCC158" s="37"/>
      <c r="WCD158" s="37"/>
      <c r="WCE158" s="37"/>
      <c r="WCF158" s="37"/>
      <c r="WCG158" s="37"/>
      <c r="WCH158" s="37"/>
      <c r="WCI158" s="37"/>
      <c r="WCJ158" s="37"/>
      <c r="WCK158" s="37"/>
      <c r="WCL158" s="37"/>
      <c r="WCM158" s="37"/>
      <c r="WCN158" s="37"/>
      <c r="WCO158" s="37"/>
      <c r="WCP158" s="37"/>
      <c r="WCQ158" s="37"/>
      <c r="WCR158" s="37"/>
      <c r="WCS158" s="37"/>
      <c r="WCT158" s="37"/>
      <c r="WCU158" s="37"/>
      <c r="WCV158" s="37"/>
      <c r="WCW158" s="37"/>
      <c r="WCX158" s="37"/>
      <c r="WCY158" s="37"/>
      <c r="WCZ158" s="37"/>
      <c r="WDA158" s="37"/>
      <c r="WDB158" s="37"/>
      <c r="WDC158" s="37"/>
      <c r="WDD158" s="37"/>
      <c r="WDE158" s="37"/>
      <c r="WDF158" s="37"/>
      <c r="WDG158" s="37"/>
      <c r="WDH158" s="37"/>
      <c r="WDI158" s="37"/>
      <c r="WDJ158" s="37"/>
      <c r="WDK158" s="37"/>
      <c r="WDL158" s="37"/>
      <c r="WDM158" s="37"/>
      <c r="WDN158" s="37"/>
      <c r="WDO158" s="37"/>
      <c r="WDP158" s="37"/>
      <c r="WDQ158" s="37"/>
      <c r="WDR158" s="37"/>
      <c r="WDS158" s="37"/>
      <c r="WDT158" s="37"/>
      <c r="WDU158" s="37"/>
      <c r="WDV158" s="37"/>
      <c r="WDW158" s="37"/>
      <c r="WDX158" s="37"/>
      <c r="WDY158" s="37"/>
      <c r="WDZ158" s="37"/>
      <c r="WEA158" s="37"/>
      <c r="WEB158" s="37"/>
      <c r="WEC158" s="37"/>
      <c r="WED158" s="37"/>
      <c r="WEE158" s="37"/>
      <c r="WEF158" s="37"/>
      <c r="WEG158" s="37"/>
      <c r="WEH158" s="37"/>
      <c r="WEI158" s="37"/>
      <c r="WEJ158" s="37"/>
      <c r="WEK158" s="37"/>
      <c r="WEL158" s="37"/>
      <c r="WEM158" s="37"/>
      <c r="WEN158" s="37"/>
      <c r="WEO158" s="37"/>
      <c r="WEP158" s="37"/>
      <c r="WEQ158" s="37"/>
      <c r="WER158" s="37"/>
      <c r="WES158" s="37"/>
      <c r="WET158" s="37"/>
      <c r="WEU158" s="37"/>
      <c r="WEV158" s="37"/>
      <c r="WEW158" s="37"/>
      <c r="WEX158" s="37"/>
      <c r="WEY158" s="37"/>
      <c r="WEZ158" s="37"/>
      <c r="WFA158" s="37"/>
      <c r="WFB158" s="37"/>
      <c r="WFC158" s="37"/>
      <c r="WFD158" s="37"/>
      <c r="WFE158" s="37"/>
      <c r="WFF158" s="37"/>
      <c r="WFG158" s="37"/>
      <c r="WFH158" s="37"/>
      <c r="WFI158" s="37"/>
      <c r="WFJ158" s="37"/>
      <c r="WFK158" s="37"/>
      <c r="WFL158" s="37"/>
      <c r="WFM158" s="37"/>
      <c r="WFN158" s="37"/>
      <c r="WFO158" s="37"/>
      <c r="WFP158" s="37"/>
      <c r="WFQ158" s="37"/>
      <c r="WFR158" s="37"/>
      <c r="WFS158" s="37"/>
      <c r="WFT158" s="37"/>
      <c r="WFU158" s="37"/>
      <c r="WFV158" s="37"/>
      <c r="WFW158" s="37"/>
      <c r="WFX158" s="37"/>
      <c r="WFY158" s="37"/>
      <c r="WFZ158" s="37"/>
      <c r="WGA158" s="37"/>
      <c r="WGB158" s="37"/>
      <c r="WGC158" s="37"/>
      <c r="WGD158" s="37"/>
      <c r="WGE158" s="37"/>
      <c r="WGF158" s="37"/>
      <c r="WGG158" s="37"/>
      <c r="WGH158" s="37"/>
      <c r="WGI158" s="37"/>
      <c r="WGJ158" s="37"/>
      <c r="WGK158" s="37"/>
      <c r="WGL158" s="37"/>
      <c r="WGM158" s="37"/>
      <c r="WGN158" s="37"/>
      <c r="WGO158" s="37"/>
      <c r="WGP158" s="37"/>
      <c r="WGQ158" s="37"/>
      <c r="WGR158" s="37"/>
      <c r="WGS158" s="37"/>
      <c r="WGT158" s="37"/>
      <c r="WGU158" s="37"/>
      <c r="WGV158" s="37"/>
      <c r="WGW158" s="37"/>
      <c r="WGX158" s="37"/>
      <c r="WGY158" s="37"/>
      <c r="WGZ158" s="37"/>
      <c r="WHA158" s="37"/>
      <c r="WHB158" s="37"/>
      <c r="WHC158" s="37"/>
      <c r="WHD158" s="37"/>
      <c r="WHE158" s="37"/>
      <c r="WHF158" s="37"/>
      <c r="WHG158" s="37"/>
      <c r="WHH158" s="37"/>
      <c r="WHI158" s="37"/>
      <c r="WHJ158" s="37"/>
      <c r="WHK158" s="37"/>
      <c r="WHL158" s="37"/>
      <c r="WHM158" s="37"/>
      <c r="WHN158" s="37"/>
      <c r="WHO158" s="37"/>
      <c r="WHP158" s="37"/>
      <c r="WHQ158" s="37"/>
      <c r="WHR158" s="37"/>
      <c r="WHS158" s="37"/>
      <c r="WHT158" s="37"/>
      <c r="WHU158" s="37"/>
      <c r="WHV158" s="37"/>
      <c r="WHW158" s="37"/>
      <c r="WHX158" s="37"/>
      <c r="WHY158" s="37"/>
      <c r="WHZ158" s="37"/>
      <c r="WIA158" s="37"/>
      <c r="WIB158" s="37"/>
      <c r="WIC158" s="37"/>
      <c r="WID158" s="37"/>
      <c r="WIE158" s="37"/>
      <c r="WIF158" s="37"/>
      <c r="WIG158" s="37"/>
      <c r="WIH158" s="37"/>
      <c r="WII158" s="37"/>
      <c r="WIJ158" s="37"/>
      <c r="WIK158" s="37"/>
      <c r="WIL158" s="37"/>
      <c r="WIM158" s="37"/>
      <c r="WIN158" s="37"/>
      <c r="WIO158" s="37"/>
      <c r="WIP158" s="37"/>
      <c r="WIQ158" s="37"/>
      <c r="WIR158" s="37"/>
      <c r="WIS158" s="37"/>
      <c r="WIT158" s="37"/>
      <c r="WIU158" s="37"/>
      <c r="WIV158" s="37"/>
      <c r="WIW158" s="37"/>
      <c r="WIX158" s="37"/>
      <c r="WIY158" s="37"/>
      <c r="WIZ158" s="37"/>
      <c r="WJA158" s="37"/>
      <c r="WJB158" s="37"/>
      <c r="WJC158" s="37"/>
      <c r="WJD158" s="37"/>
      <c r="WJE158" s="37"/>
      <c r="WJF158" s="37"/>
      <c r="WJG158" s="37"/>
      <c r="WJH158" s="37"/>
      <c r="WJI158" s="37"/>
      <c r="WJJ158" s="37"/>
      <c r="WJK158" s="37"/>
      <c r="WJL158" s="37"/>
      <c r="WJM158" s="37"/>
      <c r="WJN158" s="37"/>
      <c r="WJO158" s="37"/>
      <c r="WJP158" s="37"/>
      <c r="WJQ158" s="37"/>
      <c r="WJR158" s="37"/>
      <c r="WJS158" s="37"/>
      <c r="WJT158" s="37"/>
      <c r="WJU158" s="37"/>
      <c r="WJV158" s="37"/>
      <c r="WJW158" s="37"/>
      <c r="WJX158" s="37"/>
      <c r="WJY158" s="37"/>
      <c r="WJZ158" s="37"/>
      <c r="WKA158" s="37"/>
      <c r="WKB158" s="37"/>
      <c r="WKC158" s="37"/>
      <c r="WKD158" s="37"/>
      <c r="WKE158" s="37"/>
      <c r="WKF158" s="37"/>
      <c r="WKG158" s="37"/>
      <c r="WKH158" s="37"/>
      <c r="WKI158" s="37"/>
      <c r="WKJ158" s="37"/>
      <c r="WKK158" s="37"/>
      <c r="WKL158" s="37"/>
      <c r="WKM158" s="37"/>
      <c r="WKN158" s="37"/>
      <c r="WKO158" s="37"/>
      <c r="WKP158" s="37"/>
      <c r="WKQ158" s="37"/>
      <c r="WKR158" s="37"/>
      <c r="WKS158" s="37"/>
      <c r="WKT158" s="37"/>
      <c r="WKU158" s="37"/>
      <c r="WKV158" s="37"/>
      <c r="WKW158" s="37"/>
      <c r="WKX158" s="37"/>
      <c r="WKY158" s="37"/>
      <c r="WKZ158" s="37"/>
      <c r="WLA158" s="37"/>
      <c r="WLB158" s="37"/>
      <c r="WLC158" s="37"/>
      <c r="WLD158" s="37"/>
      <c r="WLE158" s="37"/>
      <c r="WLF158" s="37"/>
      <c r="WLG158" s="37"/>
      <c r="WLH158" s="37"/>
      <c r="WLI158" s="37"/>
      <c r="WLJ158" s="37"/>
      <c r="WLK158" s="37"/>
      <c r="WLL158" s="37"/>
      <c r="WLM158" s="37"/>
      <c r="WLN158" s="37"/>
      <c r="WLO158" s="37"/>
      <c r="WLP158" s="37"/>
      <c r="WLQ158" s="37"/>
      <c r="WLR158" s="37"/>
      <c r="WLS158" s="37"/>
      <c r="WLT158" s="37"/>
      <c r="WLU158" s="37"/>
      <c r="WLV158" s="37"/>
      <c r="WLW158" s="37"/>
      <c r="WLX158" s="37"/>
      <c r="WLY158" s="37"/>
      <c r="WLZ158" s="37"/>
      <c r="WMA158" s="37"/>
      <c r="WMB158" s="37"/>
      <c r="WMC158" s="37"/>
      <c r="WMD158" s="37"/>
      <c r="WME158" s="37"/>
      <c r="WMF158" s="37"/>
      <c r="WMG158" s="37"/>
      <c r="WMH158" s="37"/>
      <c r="WMI158" s="37"/>
      <c r="WMJ158" s="37"/>
      <c r="WMK158" s="37"/>
      <c r="WML158" s="37"/>
      <c r="WMM158" s="37"/>
      <c r="WMN158" s="37"/>
      <c r="WMO158" s="37"/>
      <c r="WMP158" s="37"/>
      <c r="WMQ158" s="37"/>
      <c r="WMR158" s="37"/>
      <c r="WMS158" s="37"/>
      <c r="WMT158" s="37"/>
      <c r="WMU158" s="37"/>
      <c r="WMV158" s="37"/>
      <c r="WMW158" s="37"/>
      <c r="WMX158" s="37"/>
      <c r="WMY158" s="37"/>
      <c r="WMZ158" s="37"/>
      <c r="WNA158" s="37"/>
      <c r="WNB158" s="37"/>
      <c r="WNC158" s="37"/>
      <c r="WND158" s="37"/>
      <c r="WNE158" s="37"/>
      <c r="WNF158" s="37"/>
      <c r="WNG158" s="37"/>
      <c r="WNH158" s="37"/>
      <c r="WNI158" s="37"/>
      <c r="WNJ158" s="37"/>
      <c r="WNK158" s="37"/>
      <c r="WNL158" s="37"/>
      <c r="WNM158" s="37"/>
      <c r="WNN158" s="37"/>
      <c r="WNO158" s="37"/>
      <c r="WNP158" s="37"/>
      <c r="WNQ158" s="37"/>
      <c r="WNR158" s="37"/>
      <c r="WNS158" s="37"/>
      <c r="WNT158" s="37"/>
      <c r="WNU158" s="37"/>
      <c r="WNV158" s="37"/>
      <c r="WNW158" s="37"/>
      <c r="WNX158" s="37"/>
      <c r="WNY158" s="37"/>
      <c r="WNZ158" s="37"/>
      <c r="WOA158" s="37"/>
      <c r="WOB158" s="37"/>
      <c r="WOC158" s="37"/>
      <c r="WOD158" s="37"/>
      <c r="WOE158" s="37"/>
      <c r="WOF158" s="37"/>
      <c r="WOG158" s="37"/>
      <c r="WOH158" s="37"/>
      <c r="WOI158" s="37"/>
      <c r="WOJ158" s="37"/>
      <c r="WOK158" s="37"/>
      <c r="WOL158" s="37"/>
      <c r="WOM158" s="37"/>
      <c r="WON158" s="37"/>
      <c r="WOO158" s="37"/>
      <c r="WOP158" s="37"/>
      <c r="WOQ158" s="37"/>
      <c r="WOR158" s="37"/>
      <c r="WOS158" s="37"/>
      <c r="WOT158" s="37"/>
      <c r="WOU158" s="37"/>
      <c r="WOV158" s="37"/>
      <c r="WOW158" s="37"/>
      <c r="WOX158" s="37"/>
      <c r="WOY158" s="37"/>
      <c r="WOZ158" s="37"/>
      <c r="WPA158" s="37"/>
      <c r="WPB158" s="37"/>
      <c r="WPC158" s="37"/>
      <c r="WPD158" s="37"/>
      <c r="WPE158" s="37"/>
      <c r="WPF158" s="37"/>
      <c r="WPG158" s="37"/>
      <c r="WPH158" s="37"/>
      <c r="WPI158" s="37"/>
      <c r="WPJ158" s="37"/>
      <c r="WPK158" s="37"/>
      <c r="WPL158" s="37"/>
      <c r="WPM158" s="37"/>
      <c r="WPN158" s="37"/>
      <c r="WPO158" s="37"/>
      <c r="WPP158" s="37"/>
      <c r="WPQ158" s="37"/>
      <c r="WPR158" s="37"/>
      <c r="WPS158" s="37"/>
      <c r="WPT158" s="37"/>
      <c r="WPU158" s="37"/>
      <c r="WPV158" s="37"/>
      <c r="WPW158" s="37"/>
      <c r="WPX158" s="37"/>
      <c r="WPY158" s="37"/>
      <c r="WPZ158" s="37"/>
      <c r="WQA158" s="37"/>
      <c r="WQB158" s="37"/>
      <c r="WQC158" s="37"/>
      <c r="WQD158" s="37"/>
      <c r="WQE158" s="37"/>
      <c r="WQF158" s="37"/>
      <c r="WQG158" s="37"/>
      <c r="WQH158" s="37"/>
      <c r="WQI158" s="37"/>
      <c r="WQJ158" s="37"/>
      <c r="WQK158" s="37"/>
      <c r="WQL158" s="37"/>
      <c r="WQM158" s="37"/>
      <c r="WQN158" s="37"/>
      <c r="WQO158" s="37"/>
      <c r="WQP158" s="37"/>
      <c r="WQQ158" s="37"/>
      <c r="WQR158" s="37"/>
      <c r="WQS158" s="37"/>
      <c r="WQT158" s="37"/>
      <c r="WQU158" s="37"/>
      <c r="WQV158" s="37"/>
      <c r="WQW158" s="37"/>
      <c r="WQX158" s="37"/>
      <c r="WQY158" s="37"/>
      <c r="WQZ158" s="37"/>
      <c r="WRA158" s="37"/>
      <c r="WRB158" s="37"/>
      <c r="WRC158" s="37"/>
      <c r="WRD158" s="37"/>
      <c r="WRE158" s="37"/>
      <c r="WRF158" s="37"/>
      <c r="WRG158" s="37"/>
      <c r="WRH158" s="37"/>
      <c r="WRI158" s="37"/>
      <c r="WRJ158" s="37"/>
      <c r="WRK158" s="37"/>
      <c r="WRL158" s="37"/>
      <c r="WRM158" s="37"/>
      <c r="WRN158" s="37"/>
      <c r="WRO158" s="37"/>
      <c r="WRP158" s="37"/>
      <c r="WRQ158" s="37"/>
      <c r="WRR158" s="37"/>
      <c r="WRS158" s="37"/>
      <c r="WRT158" s="37"/>
      <c r="WRU158" s="37"/>
      <c r="WRV158" s="37"/>
      <c r="WRW158" s="37"/>
      <c r="WRX158" s="37"/>
      <c r="WRY158" s="37"/>
      <c r="WRZ158" s="37"/>
      <c r="WSA158" s="37"/>
      <c r="WSB158" s="37"/>
      <c r="WSC158" s="37"/>
      <c r="WSD158" s="37"/>
      <c r="WSE158" s="37"/>
      <c r="WSF158" s="37"/>
      <c r="WSG158" s="37"/>
      <c r="WSH158" s="37"/>
      <c r="WSI158" s="37"/>
      <c r="WSJ158" s="37"/>
      <c r="WSK158" s="37"/>
      <c r="WSL158" s="37"/>
      <c r="WSM158" s="37"/>
      <c r="WSN158" s="37"/>
      <c r="WSO158" s="37"/>
      <c r="WSP158" s="37"/>
      <c r="WSQ158" s="37"/>
      <c r="WSR158" s="37"/>
      <c r="WSS158" s="37"/>
      <c r="WST158" s="37"/>
      <c r="WSU158" s="37"/>
      <c r="WSV158" s="37"/>
      <c r="WSW158" s="37"/>
      <c r="WSX158" s="37"/>
      <c r="WSY158" s="37"/>
      <c r="WSZ158" s="37"/>
      <c r="WTA158" s="37"/>
      <c r="WTB158" s="37"/>
      <c r="WTC158" s="37"/>
      <c r="WTD158" s="37"/>
      <c r="WTE158" s="37"/>
      <c r="WTF158" s="37"/>
      <c r="WTG158" s="37"/>
      <c r="WTH158" s="37"/>
      <c r="WTI158" s="37"/>
      <c r="WTJ158" s="37"/>
      <c r="WTK158" s="37"/>
      <c r="WTL158" s="37"/>
      <c r="WTM158" s="37"/>
      <c r="WTN158" s="37"/>
      <c r="WTO158" s="37"/>
      <c r="WTP158" s="37"/>
      <c r="WTQ158" s="37"/>
      <c r="WTR158" s="37"/>
      <c r="WTS158" s="37"/>
      <c r="WTT158" s="37"/>
      <c r="WTU158" s="37"/>
      <c r="WTV158" s="37"/>
      <c r="WTW158" s="37"/>
      <c r="WTX158" s="37"/>
      <c r="WTY158" s="37"/>
      <c r="WTZ158" s="37"/>
      <c r="WUA158" s="37"/>
      <c r="WUB158" s="37"/>
      <c r="WUC158" s="37"/>
      <c r="WUD158" s="37"/>
      <c r="WUE158" s="37"/>
      <c r="WUF158" s="37"/>
      <c r="WUG158" s="37"/>
      <c r="WUH158" s="37"/>
      <c r="WUI158" s="37"/>
      <c r="WUJ158" s="37"/>
      <c r="WUK158" s="37"/>
      <c r="WUL158" s="37"/>
      <c r="WUM158" s="37"/>
      <c r="WUN158" s="37"/>
      <c r="WUO158" s="37"/>
      <c r="WUP158" s="37"/>
      <c r="WUQ158" s="37"/>
      <c r="WUR158" s="37"/>
      <c r="WUS158" s="37"/>
      <c r="WUT158" s="37"/>
      <c r="WUU158" s="37"/>
      <c r="WUV158" s="37"/>
      <c r="WUW158" s="37"/>
      <c r="WUX158" s="37"/>
      <c r="WUY158" s="37"/>
      <c r="WUZ158" s="37"/>
      <c r="WVA158" s="37"/>
      <c r="WVB158" s="37"/>
      <c r="WVC158" s="37"/>
      <c r="WVD158" s="37"/>
      <c r="WVE158" s="37"/>
      <c r="WVF158" s="37"/>
      <c r="WVG158" s="37"/>
      <c r="WVH158" s="37"/>
      <c r="WVI158" s="37"/>
      <c r="WVJ158" s="37"/>
      <c r="WVK158" s="37"/>
      <c r="WVL158" s="37"/>
      <c r="WVM158" s="37"/>
      <c r="WVN158" s="37"/>
      <c r="WVO158" s="37"/>
      <c r="WVP158" s="37"/>
      <c r="WVQ158" s="37"/>
      <c r="WVR158" s="37"/>
      <c r="WVS158" s="37"/>
      <c r="WVT158" s="37"/>
      <c r="WVU158" s="37"/>
      <c r="WVV158" s="37"/>
      <c r="WVW158" s="37"/>
      <c r="WVX158" s="37"/>
      <c r="WVY158" s="37"/>
      <c r="WVZ158" s="37"/>
      <c r="WWA158" s="37"/>
      <c r="WWB158" s="37"/>
      <c r="WWC158" s="37"/>
      <c r="WWD158" s="37"/>
      <c r="WWE158" s="37"/>
      <c r="WWF158" s="37"/>
      <c r="WWG158" s="37"/>
      <c r="WWH158" s="37"/>
      <c r="WWI158" s="37"/>
      <c r="WWJ158" s="37"/>
      <c r="WWK158" s="37"/>
      <c r="WWL158" s="37"/>
      <c r="WWM158" s="37"/>
      <c r="WWN158" s="37"/>
      <c r="WWO158" s="37"/>
      <c r="WWP158" s="37"/>
      <c r="WWQ158" s="37"/>
      <c r="WWR158" s="37"/>
      <c r="WWS158" s="37"/>
      <c r="WWT158" s="37"/>
      <c r="WWU158" s="37"/>
      <c r="WWV158" s="37"/>
      <c r="WWW158" s="37"/>
      <c r="WWX158" s="37"/>
      <c r="WWY158" s="37"/>
      <c r="WWZ158" s="37"/>
      <c r="WXA158" s="37"/>
      <c r="WXB158" s="37"/>
      <c r="WXC158" s="37"/>
      <c r="WXD158" s="37"/>
      <c r="WXE158" s="37"/>
      <c r="WXF158" s="37"/>
      <c r="WXG158" s="37"/>
      <c r="WXH158" s="37"/>
      <c r="WXI158" s="37"/>
      <c r="WXJ158" s="37"/>
      <c r="WXK158" s="37"/>
      <c r="WXL158" s="37"/>
      <c r="WXM158" s="37"/>
      <c r="WXN158" s="37"/>
      <c r="WXO158" s="37"/>
      <c r="WXP158" s="37"/>
      <c r="WXQ158" s="37"/>
      <c r="WXR158" s="37"/>
      <c r="WXS158" s="37"/>
      <c r="WXT158" s="37"/>
      <c r="WXU158" s="37"/>
      <c r="WXV158" s="37"/>
      <c r="WXW158" s="37"/>
      <c r="WXX158" s="37"/>
      <c r="WXY158" s="37"/>
      <c r="WXZ158" s="37"/>
      <c r="WYA158" s="37"/>
      <c r="WYB158" s="37"/>
      <c r="WYC158" s="37"/>
      <c r="WYD158" s="37"/>
      <c r="WYE158" s="37"/>
      <c r="WYF158" s="37"/>
      <c r="WYG158" s="37"/>
      <c r="WYH158" s="37"/>
      <c r="WYI158" s="37"/>
      <c r="WYJ158" s="37"/>
      <c r="WYK158" s="37"/>
      <c r="WYL158" s="37"/>
      <c r="WYM158" s="37"/>
      <c r="WYN158" s="37"/>
      <c r="WYO158" s="37"/>
      <c r="WYP158" s="37"/>
      <c r="WYQ158" s="37"/>
      <c r="WYR158" s="37"/>
      <c r="WYS158" s="37"/>
      <c r="WYT158" s="37"/>
      <c r="WYU158" s="37"/>
      <c r="WYV158" s="37"/>
      <c r="WYW158" s="37"/>
      <c r="WYX158" s="37"/>
      <c r="WYY158" s="37"/>
      <c r="WYZ158" s="37"/>
      <c r="WZA158" s="37"/>
      <c r="WZB158" s="37"/>
    </row>
    <row r="159" spans="1:16384" ht="147.75" customHeight="1" x14ac:dyDescent="0.25">
      <c r="A159" s="10" t="s">
        <v>82</v>
      </c>
      <c r="B159" s="13" t="s">
        <v>4</v>
      </c>
      <c r="C159" s="75" t="s">
        <v>245</v>
      </c>
      <c r="D159" s="75"/>
      <c r="E159" s="75"/>
      <c r="F159" s="75"/>
      <c r="G159" s="75"/>
      <c r="H159" s="75"/>
      <c r="I159" s="75"/>
      <c r="J159" s="37"/>
      <c r="K159" s="37"/>
      <c r="L159" s="38"/>
      <c r="M159" s="37"/>
      <c r="N159" s="37"/>
      <c r="O159" s="37"/>
      <c r="P159" s="37"/>
      <c r="Q159" s="37"/>
      <c r="R159" s="37"/>
      <c r="S159" s="37"/>
      <c r="T159" s="37"/>
      <c r="U159" s="37"/>
      <c r="V159" s="37"/>
      <c r="W159" s="37"/>
      <c r="X159" s="37"/>
      <c r="Y159" s="37"/>
      <c r="Z159" s="37"/>
      <c r="AA159" s="37"/>
      <c r="EV159" s="37"/>
      <c r="EW159" s="37"/>
      <c r="EX159" s="37"/>
      <c r="EY159" s="37"/>
      <c r="EZ159" s="37"/>
      <c r="FA159" s="37"/>
      <c r="FB159" s="37"/>
      <c r="FC159" s="37"/>
      <c r="FD159" s="37"/>
      <c r="FE159" s="37"/>
      <c r="FF159" s="37"/>
      <c r="FG159" s="37"/>
      <c r="FH159" s="37"/>
      <c r="FI159" s="37"/>
      <c r="FJ159" s="37"/>
      <c r="FK159" s="37"/>
      <c r="FL159" s="37"/>
      <c r="FM159" s="37"/>
      <c r="FN159" s="37"/>
      <c r="FO159" s="37"/>
      <c r="FP159" s="37"/>
      <c r="FQ159" s="37"/>
      <c r="FR159" s="37"/>
      <c r="FS159" s="37"/>
      <c r="FT159" s="37"/>
      <c r="FU159" s="37"/>
      <c r="FV159" s="37"/>
      <c r="FW159" s="37"/>
      <c r="FX159" s="37"/>
      <c r="FY159" s="37"/>
      <c r="FZ159" s="37"/>
      <c r="GA159" s="37"/>
      <c r="GB159" s="37"/>
      <c r="GC159" s="37"/>
      <c r="GD159" s="37"/>
      <c r="GE159" s="37"/>
      <c r="GF159" s="37"/>
      <c r="GG159" s="37"/>
      <c r="GH159" s="37"/>
      <c r="GI159" s="37"/>
      <c r="GJ159" s="37"/>
      <c r="GK159" s="37"/>
      <c r="GL159" s="37"/>
      <c r="GM159" s="37"/>
      <c r="GN159" s="37"/>
      <c r="GO159" s="37"/>
      <c r="GP159" s="37"/>
      <c r="GQ159" s="37"/>
      <c r="GR159" s="37"/>
      <c r="GS159" s="37"/>
      <c r="GT159" s="37"/>
      <c r="GU159" s="37"/>
      <c r="GV159" s="37"/>
      <c r="GW159" s="37"/>
      <c r="GX159" s="37"/>
      <c r="GY159" s="37"/>
      <c r="GZ159" s="37"/>
      <c r="HA159" s="37"/>
      <c r="HB159" s="37"/>
      <c r="HC159" s="37"/>
      <c r="HD159" s="37"/>
      <c r="HE159" s="37"/>
      <c r="HF159" s="37"/>
      <c r="HG159" s="37"/>
      <c r="HH159" s="37"/>
      <c r="HI159" s="37"/>
      <c r="HJ159" s="37"/>
      <c r="HK159" s="37"/>
      <c r="HL159" s="37"/>
      <c r="HM159" s="37"/>
      <c r="HN159" s="37"/>
      <c r="HO159" s="37"/>
      <c r="HP159" s="37"/>
      <c r="HQ159" s="37"/>
      <c r="HR159" s="37"/>
      <c r="HS159" s="37"/>
      <c r="HT159" s="37"/>
      <c r="HU159" s="37"/>
      <c r="HV159" s="37"/>
      <c r="HW159" s="37"/>
      <c r="HX159" s="37"/>
      <c r="HY159" s="37"/>
      <c r="HZ159" s="37"/>
      <c r="IA159" s="37"/>
      <c r="IB159" s="37"/>
      <c r="IC159" s="37"/>
      <c r="ID159" s="37"/>
      <c r="IE159" s="37"/>
      <c r="IF159" s="37"/>
      <c r="IG159" s="37"/>
      <c r="IH159" s="37"/>
      <c r="II159" s="37"/>
      <c r="IJ159" s="37"/>
      <c r="IK159" s="37"/>
      <c r="IL159" s="37"/>
      <c r="IM159" s="37"/>
      <c r="IN159" s="37"/>
      <c r="IO159" s="37"/>
      <c r="IP159" s="37"/>
      <c r="IQ159" s="37"/>
      <c r="IR159" s="37"/>
      <c r="IS159" s="37"/>
      <c r="IT159" s="37"/>
      <c r="IU159" s="37"/>
      <c r="IV159" s="37"/>
      <c r="IW159" s="37"/>
      <c r="IX159" s="37"/>
      <c r="IY159" s="37"/>
      <c r="IZ159" s="37"/>
      <c r="JA159" s="37"/>
      <c r="JB159" s="37"/>
      <c r="JC159" s="37"/>
      <c r="JD159" s="37"/>
      <c r="JE159" s="37"/>
      <c r="JF159" s="37"/>
      <c r="JG159" s="37"/>
      <c r="JH159" s="37"/>
      <c r="JI159" s="37"/>
      <c r="JJ159" s="37"/>
      <c r="JK159" s="37"/>
      <c r="JL159" s="37"/>
      <c r="JM159" s="37"/>
      <c r="JN159" s="37"/>
      <c r="JO159" s="37"/>
      <c r="JP159" s="37"/>
      <c r="JQ159" s="37"/>
      <c r="JR159" s="37"/>
      <c r="JS159" s="37"/>
      <c r="JT159" s="37"/>
      <c r="JU159" s="37"/>
      <c r="JV159" s="37"/>
      <c r="JW159" s="37"/>
      <c r="JX159" s="37"/>
      <c r="JY159" s="37"/>
      <c r="JZ159" s="37"/>
      <c r="KA159" s="37"/>
      <c r="KB159" s="37"/>
      <c r="KC159" s="37"/>
      <c r="KD159" s="37"/>
      <c r="KE159" s="37"/>
      <c r="KF159" s="37"/>
      <c r="KG159" s="37"/>
      <c r="KH159" s="37"/>
      <c r="KI159" s="37"/>
      <c r="KJ159" s="37"/>
      <c r="KK159" s="37"/>
      <c r="KL159" s="37"/>
      <c r="KM159" s="37"/>
      <c r="KN159" s="37"/>
      <c r="KO159" s="37"/>
      <c r="KP159" s="37"/>
      <c r="KQ159" s="37"/>
      <c r="KR159" s="37"/>
      <c r="KS159" s="37"/>
      <c r="KT159" s="37"/>
      <c r="KU159" s="37"/>
      <c r="KV159" s="37"/>
      <c r="KW159" s="37"/>
      <c r="KX159" s="37"/>
      <c r="KY159" s="37"/>
      <c r="KZ159" s="37"/>
      <c r="LA159" s="37"/>
      <c r="LB159" s="37"/>
      <c r="LC159" s="37"/>
      <c r="LD159" s="37"/>
      <c r="LE159" s="37"/>
      <c r="LF159" s="37"/>
      <c r="LG159" s="37"/>
      <c r="LH159" s="37"/>
      <c r="LI159" s="37"/>
      <c r="LJ159" s="37"/>
      <c r="LK159" s="37"/>
      <c r="LL159" s="37"/>
      <c r="LM159" s="37"/>
      <c r="LN159" s="37"/>
      <c r="LO159" s="37"/>
      <c r="LP159" s="37"/>
      <c r="LQ159" s="37"/>
      <c r="LR159" s="37"/>
      <c r="LS159" s="37"/>
      <c r="LT159" s="37"/>
      <c r="LU159" s="37"/>
      <c r="LV159" s="37"/>
      <c r="LW159" s="37"/>
      <c r="LX159" s="37"/>
      <c r="LY159" s="37"/>
      <c r="LZ159" s="37"/>
      <c r="MA159" s="37"/>
      <c r="MB159" s="37"/>
      <c r="MC159" s="37"/>
      <c r="MD159" s="37"/>
      <c r="ME159" s="37"/>
      <c r="MF159" s="37"/>
      <c r="MG159" s="37"/>
      <c r="MH159" s="37"/>
      <c r="MI159" s="37"/>
      <c r="MJ159" s="37"/>
      <c r="MK159" s="37"/>
      <c r="ML159" s="37"/>
      <c r="MM159" s="37"/>
      <c r="MN159" s="37"/>
      <c r="MO159" s="37"/>
      <c r="MP159" s="37"/>
      <c r="MQ159" s="37"/>
      <c r="MR159" s="37"/>
      <c r="MS159" s="37"/>
      <c r="MT159" s="37"/>
      <c r="MU159" s="37"/>
      <c r="MV159" s="37"/>
      <c r="MW159" s="37"/>
      <c r="MX159" s="37"/>
      <c r="MY159" s="37"/>
      <c r="MZ159" s="37"/>
      <c r="NA159" s="37"/>
      <c r="NB159" s="37"/>
      <c r="NC159" s="37"/>
      <c r="ND159" s="37"/>
      <c r="NE159" s="37"/>
      <c r="NF159" s="37"/>
      <c r="NG159" s="37"/>
      <c r="NH159" s="37"/>
      <c r="NI159" s="37"/>
      <c r="NJ159" s="37"/>
      <c r="NK159" s="37"/>
      <c r="NL159" s="37"/>
      <c r="NM159" s="37"/>
      <c r="NN159" s="37"/>
      <c r="NO159" s="37"/>
      <c r="NP159" s="37"/>
      <c r="NQ159" s="37"/>
      <c r="NR159" s="37"/>
      <c r="NS159" s="37"/>
      <c r="NT159" s="37"/>
      <c r="NU159" s="37"/>
      <c r="NV159" s="37"/>
      <c r="NW159" s="37"/>
      <c r="NX159" s="37"/>
      <c r="NY159" s="37"/>
      <c r="NZ159" s="37"/>
      <c r="OA159" s="37"/>
      <c r="OB159" s="37"/>
      <c r="OC159" s="37"/>
      <c r="OD159" s="37"/>
      <c r="OE159" s="37"/>
      <c r="OF159" s="37"/>
      <c r="OG159" s="37"/>
      <c r="OH159" s="37"/>
      <c r="OI159" s="37"/>
      <c r="OJ159" s="37"/>
      <c r="OK159" s="37"/>
      <c r="OL159" s="37"/>
      <c r="OM159" s="37"/>
      <c r="ON159" s="37"/>
      <c r="OO159" s="37"/>
      <c r="OP159" s="37"/>
      <c r="OQ159" s="37"/>
      <c r="OR159" s="37"/>
      <c r="OS159" s="37"/>
      <c r="OT159" s="37"/>
      <c r="OU159" s="37"/>
      <c r="OV159" s="37"/>
      <c r="OW159" s="37"/>
      <c r="OX159" s="37"/>
      <c r="OY159" s="37"/>
      <c r="OZ159" s="37"/>
      <c r="PA159" s="37"/>
      <c r="PB159" s="37"/>
      <c r="PC159" s="37"/>
      <c r="PD159" s="37"/>
      <c r="PE159" s="37"/>
      <c r="PF159" s="37"/>
      <c r="PG159" s="37"/>
      <c r="PH159" s="37"/>
      <c r="PI159" s="37"/>
      <c r="PJ159" s="37"/>
      <c r="PK159" s="37"/>
      <c r="PL159" s="37"/>
      <c r="PM159" s="37"/>
      <c r="PN159" s="37"/>
      <c r="PO159" s="37"/>
      <c r="PP159" s="37"/>
      <c r="PQ159" s="37"/>
      <c r="PR159" s="37"/>
      <c r="PS159" s="37"/>
      <c r="PT159" s="37"/>
      <c r="PU159" s="37"/>
      <c r="PV159" s="37"/>
      <c r="PW159" s="37"/>
      <c r="PX159" s="37"/>
      <c r="PY159" s="37"/>
      <c r="PZ159" s="37"/>
      <c r="QA159" s="37"/>
      <c r="QB159" s="37"/>
      <c r="QC159" s="37"/>
      <c r="QD159" s="37"/>
      <c r="QE159" s="37"/>
      <c r="QF159" s="37"/>
      <c r="QG159" s="37"/>
      <c r="QH159" s="37"/>
      <c r="QI159" s="37"/>
      <c r="QJ159" s="37"/>
      <c r="QK159" s="37"/>
      <c r="QL159" s="37"/>
      <c r="QM159" s="37"/>
      <c r="QN159" s="37"/>
      <c r="QO159" s="37"/>
      <c r="QP159" s="37"/>
      <c r="QQ159" s="37"/>
      <c r="QR159" s="37"/>
      <c r="QS159" s="37"/>
      <c r="QT159" s="37"/>
      <c r="QU159" s="37"/>
      <c r="QV159" s="37"/>
      <c r="QW159" s="37"/>
      <c r="QX159" s="37"/>
      <c r="QY159" s="37"/>
      <c r="QZ159" s="37"/>
      <c r="RA159" s="37"/>
      <c r="RB159" s="37"/>
      <c r="RC159" s="37"/>
      <c r="RD159" s="37"/>
      <c r="RE159" s="37"/>
      <c r="RF159" s="37"/>
      <c r="RG159" s="37"/>
      <c r="RH159" s="37"/>
      <c r="RI159" s="37"/>
      <c r="RJ159" s="37"/>
      <c r="RK159" s="37"/>
      <c r="RL159" s="37"/>
      <c r="RM159" s="37"/>
      <c r="RN159" s="37"/>
      <c r="RO159" s="37"/>
      <c r="RP159" s="37"/>
      <c r="RQ159" s="37"/>
      <c r="RR159" s="37"/>
      <c r="RS159" s="37"/>
      <c r="RT159" s="37"/>
      <c r="RU159" s="37"/>
      <c r="RV159" s="37"/>
      <c r="RW159" s="37"/>
      <c r="RX159" s="37"/>
      <c r="RY159" s="37"/>
      <c r="RZ159" s="37"/>
      <c r="SA159" s="37"/>
      <c r="SB159" s="37"/>
      <c r="SC159" s="37"/>
      <c r="SD159" s="37"/>
      <c r="SE159" s="37"/>
      <c r="SF159" s="37"/>
      <c r="SG159" s="37"/>
      <c r="SH159" s="37"/>
      <c r="SI159" s="37"/>
      <c r="SJ159" s="37"/>
      <c r="SK159" s="37"/>
      <c r="SL159" s="37"/>
      <c r="SM159" s="37"/>
      <c r="SN159" s="37"/>
      <c r="SO159" s="37"/>
      <c r="SP159" s="37"/>
      <c r="SQ159" s="37"/>
      <c r="SR159" s="37"/>
      <c r="SS159" s="37"/>
      <c r="ST159" s="37"/>
      <c r="SU159" s="37"/>
      <c r="SV159" s="37"/>
      <c r="SW159" s="37"/>
      <c r="SX159" s="37"/>
      <c r="SY159" s="37"/>
      <c r="SZ159" s="37"/>
      <c r="TA159" s="37"/>
      <c r="TB159" s="37"/>
      <c r="TC159" s="37"/>
      <c r="TD159" s="37"/>
      <c r="TE159" s="37"/>
      <c r="TF159" s="37"/>
      <c r="TG159" s="37"/>
      <c r="TH159" s="37"/>
      <c r="TI159" s="37"/>
      <c r="TJ159" s="37"/>
      <c r="TK159" s="37"/>
      <c r="TL159" s="37"/>
      <c r="TM159" s="37"/>
      <c r="TN159" s="37"/>
      <c r="TO159" s="37"/>
      <c r="TP159" s="37"/>
      <c r="TQ159" s="37"/>
      <c r="TR159" s="37"/>
      <c r="TS159" s="37"/>
      <c r="TT159" s="37"/>
      <c r="TU159" s="37"/>
      <c r="TV159" s="37"/>
      <c r="TW159" s="37"/>
      <c r="TX159" s="37"/>
      <c r="TY159" s="37"/>
      <c r="TZ159" s="37"/>
      <c r="UA159" s="37"/>
      <c r="UB159" s="37"/>
      <c r="UC159" s="37"/>
      <c r="UD159" s="37"/>
      <c r="UE159" s="37"/>
      <c r="UF159" s="37"/>
      <c r="UG159" s="37"/>
      <c r="UH159" s="37"/>
      <c r="UI159" s="37"/>
      <c r="UJ159" s="37"/>
      <c r="UK159" s="37"/>
      <c r="UL159" s="37"/>
      <c r="UM159" s="37"/>
      <c r="UN159" s="37"/>
      <c r="UO159" s="37"/>
      <c r="UP159" s="37"/>
      <c r="UQ159" s="37"/>
      <c r="UR159" s="37"/>
      <c r="US159" s="37"/>
      <c r="UT159" s="37"/>
      <c r="UU159" s="37"/>
      <c r="UV159" s="37"/>
      <c r="UW159" s="37"/>
      <c r="UX159" s="37"/>
      <c r="UY159" s="37"/>
      <c r="UZ159" s="37"/>
      <c r="VA159" s="37"/>
      <c r="VB159" s="37"/>
      <c r="VC159" s="37"/>
      <c r="VD159" s="37"/>
      <c r="VE159" s="37"/>
      <c r="VF159" s="37"/>
      <c r="VG159" s="37"/>
      <c r="VH159" s="37"/>
      <c r="VI159" s="37"/>
      <c r="VJ159" s="37"/>
      <c r="VK159" s="37"/>
      <c r="VL159" s="37"/>
      <c r="VM159" s="37"/>
      <c r="VN159" s="37"/>
      <c r="VO159" s="37"/>
      <c r="VP159" s="37"/>
      <c r="VQ159" s="37"/>
      <c r="VR159" s="37"/>
      <c r="VS159" s="37"/>
      <c r="VT159" s="37"/>
      <c r="VU159" s="37"/>
      <c r="VV159" s="37"/>
      <c r="VW159" s="37"/>
      <c r="VX159" s="37"/>
      <c r="VY159" s="37"/>
      <c r="VZ159" s="37"/>
      <c r="WA159" s="37"/>
      <c r="WB159" s="37"/>
      <c r="WC159" s="37"/>
      <c r="WD159" s="37"/>
      <c r="WE159" s="37"/>
      <c r="WF159" s="37"/>
      <c r="WG159" s="37"/>
      <c r="WH159" s="37"/>
      <c r="WI159" s="37"/>
      <c r="WJ159" s="37"/>
      <c r="WK159" s="37"/>
      <c r="WL159" s="37"/>
      <c r="WM159" s="37"/>
      <c r="WN159" s="37"/>
      <c r="WO159" s="37"/>
      <c r="WP159" s="37"/>
      <c r="WQ159" s="37"/>
      <c r="WR159" s="37"/>
      <c r="WS159" s="37"/>
      <c r="WT159" s="37"/>
      <c r="WU159" s="37"/>
      <c r="WV159" s="37"/>
      <c r="WW159" s="37"/>
      <c r="WX159" s="37"/>
      <c r="WY159" s="37"/>
      <c r="WZ159" s="37"/>
      <c r="XA159" s="37"/>
      <c r="XB159" s="37"/>
      <c r="XC159" s="37"/>
      <c r="XD159" s="37"/>
      <c r="XE159" s="37"/>
      <c r="XF159" s="37"/>
      <c r="XG159" s="37"/>
      <c r="XH159" s="37"/>
      <c r="XI159" s="37"/>
      <c r="XJ159" s="37"/>
      <c r="XK159" s="37"/>
      <c r="XL159" s="37"/>
      <c r="XM159" s="37"/>
      <c r="XN159" s="37"/>
      <c r="XO159" s="37"/>
      <c r="XP159" s="37"/>
      <c r="XQ159" s="37"/>
      <c r="XR159" s="37"/>
      <c r="XS159" s="37"/>
      <c r="XT159" s="37"/>
      <c r="XU159" s="37"/>
      <c r="XV159" s="37"/>
      <c r="XW159" s="37"/>
      <c r="XX159" s="37"/>
      <c r="XY159" s="37"/>
      <c r="XZ159" s="37"/>
      <c r="YA159" s="37"/>
      <c r="YB159" s="37"/>
      <c r="YC159" s="37"/>
      <c r="YD159" s="37"/>
      <c r="YE159" s="37"/>
      <c r="YF159" s="37"/>
      <c r="YG159" s="37"/>
      <c r="YH159" s="37"/>
      <c r="YI159" s="37"/>
      <c r="YJ159" s="37"/>
      <c r="YK159" s="37"/>
      <c r="YL159" s="37"/>
      <c r="YM159" s="37"/>
      <c r="YN159" s="37"/>
      <c r="YO159" s="37"/>
      <c r="YP159" s="37"/>
      <c r="YQ159" s="37"/>
      <c r="YR159" s="37"/>
      <c r="YS159" s="37"/>
      <c r="YT159" s="37"/>
      <c r="YU159" s="37"/>
      <c r="YV159" s="37"/>
      <c r="YW159" s="37"/>
      <c r="YX159" s="37"/>
      <c r="YY159" s="37"/>
      <c r="YZ159" s="37"/>
      <c r="ZA159" s="37"/>
      <c r="ZB159" s="37"/>
      <c r="ZC159" s="37"/>
      <c r="ZD159" s="37"/>
      <c r="ZE159" s="37"/>
      <c r="ZF159" s="37"/>
      <c r="ZG159" s="37"/>
      <c r="ZH159" s="37"/>
      <c r="ZI159" s="37"/>
      <c r="ZJ159" s="37"/>
      <c r="ZK159" s="37"/>
      <c r="ZL159" s="37"/>
      <c r="ZM159" s="37"/>
      <c r="ZN159" s="37"/>
      <c r="ZO159" s="37"/>
      <c r="ZP159" s="37"/>
      <c r="ZQ159" s="37"/>
      <c r="ZR159" s="37"/>
      <c r="ZS159" s="37"/>
      <c r="ZT159" s="37"/>
      <c r="ZU159" s="37"/>
      <c r="ZV159" s="37"/>
      <c r="ZW159" s="37"/>
      <c r="ZX159" s="37"/>
      <c r="ZY159" s="37"/>
      <c r="ZZ159" s="37"/>
      <c r="AAA159" s="37"/>
      <c r="AAB159" s="37"/>
      <c r="AAC159" s="37"/>
      <c r="AAD159" s="37"/>
      <c r="AAE159" s="37"/>
      <c r="AAF159" s="37"/>
      <c r="AAG159" s="37"/>
      <c r="AAH159" s="37"/>
      <c r="AAI159" s="37"/>
      <c r="AAJ159" s="37"/>
      <c r="AAK159" s="37"/>
      <c r="AAL159" s="37"/>
      <c r="AAM159" s="37"/>
      <c r="AAN159" s="37"/>
      <c r="AAO159" s="37"/>
      <c r="AAP159" s="37"/>
      <c r="AAQ159" s="37"/>
      <c r="AAR159" s="37"/>
      <c r="AAS159" s="37"/>
      <c r="AAT159" s="37"/>
      <c r="AAU159" s="37"/>
      <c r="AAV159" s="37"/>
      <c r="AAW159" s="37"/>
      <c r="AAX159" s="37"/>
      <c r="AAY159" s="37"/>
      <c r="AAZ159" s="37"/>
      <c r="ABA159" s="37"/>
      <c r="ABB159" s="37"/>
      <c r="ABC159" s="37"/>
      <c r="ABD159" s="37"/>
      <c r="ABE159" s="37"/>
      <c r="ABF159" s="37"/>
      <c r="ABG159" s="37"/>
      <c r="ABH159" s="37"/>
      <c r="ABI159" s="37"/>
      <c r="ABJ159" s="37"/>
      <c r="ABK159" s="37"/>
      <c r="ABL159" s="37"/>
      <c r="ABM159" s="37"/>
      <c r="ABN159" s="37"/>
      <c r="ABO159" s="37"/>
      <c r="ABP159" s="37"/>
      <c r="ABQ159" s="37"/>
      <c r="ABR159" s="37"/>
      <c r="ABS159" s="37"/>
      <c r="ABT159" s="37"/>
      <c r="ABU159" s="37"/>
      <c r="ABV159" s="37"/>
      <c r="ABW159" s="37"/>
      <c r="ABX159" s="37"/>
      <c r="ABY159" s="37"/>
      <c r="ABZ159" s="37"/>
      <c r="ACA159" s="37"/>
      <c r="ACB159" s="37"/>
      <c r="ACC159" s="37"/>
      <c r="ACD159" s="37"/>
      <c r="ACE159" s="37"/>
      <c r="ACF159" s="37"/>
      <c r="ACG159" s="37"/>
      <c r="ACH159" s="37"/>
      <c r="ACI159" s="37"/>
      <c r="ACJ159" s="37"/>
      <c r="ACK159" s="37"/>
      <c r="ACL159" s="37"/>
      <c r="ACM159" s="37"/>
      <c r="ACN159" s="37"/>
      <c r="ACO159" s="37"/>
      <c r="ACP159" s="37"/>
      <c r="ACQ159" s="37"/>
      <c r="ACR159" s="37"/>
      <c r="ACS159" s="37"/>
      <c r="ACT159" s="37"/>
      <c r="ACU159" s="37"/>
      <c r="ACV159" s="37"/>
      <c r="ACW159" s="37"/>
      <c r="ACX159" s="37"/>
      <c r="ACY159" s="37"/>
      <c r="ACZ159" s="37"/>
      <c r="ADA159" s="37"/>
      <c r="ADB159" s="37"/>
      <c r="ADC159" s="37"/>
      <c r="ADD159" s="37"/>
      <c r="ADE159" s="37"/>
      <c r="ADF159" s="37"/>
      <c r="ADG159" s="37"/>
      <c r="ADH159" s="37"/>
      <c r="ADI159" s="37"/>
      <c r="ADJ159" s="37"/>
      <c r="ADK159" s="37"/>
      <c r="ADL159" s="37"/>
      <c r="ADM159" s="37"/>
      <c r="ADN159" s="37"/>
      <c r="ADO159" s="37"/>
      <c r="ADP159" s="37"/>
      <c r="ADQ159" s="37"/>
      <c r="ADR159" s="37"/>
      <c r="ADS159" s="37"/>
      <c r="ADT159" s="37"/>
      <c r="ADU159" s="37"/>
      <c r="ADV159" s="37"/>
      <c r="ADW159" s="37"/>
      <c r="ADX159" s="37"/>
      <c r="ADY159" s="37"/>
      <c r="ADZ159" s="37"/>
      <c r="AEA159" s="37"/>
      <c r="AEB159" s="37"/>
      <c r="AEC159" s="37"/>
      <c r="AED159" s="37"/>
      <c r="AEE159" s="37"/>
      <c r="AEF159" s="37"/>
      <c r="AEG159" s="37"/>
      <c r="AEH159" s="37"/>
      <c r="AEI159" s="37"/>
      <c r="AEJ159" s="37"/>
      <c r="AEK159" s="37"/>
      <c r="AEL159" s="37"/>
      <c r="AEM159" s="37"/>
      <c r="AEN159" s="37"/>
      <c r="AEO159" s="37"/>
      <c r="AEP159" s="37"/>
      <c r="AEQ159" s="37"/>
      <c r="AER159" s="37"/>
      <c r="AES159" s="37"/>
      <c r="AET159" s="37"/>
      <c r="AEU159" s="37"/>
      <c r="AEV159" s="37"/>
      <c r="AEW159" s="37"/>
      <c r="AEX159" s="37"/>
      <c r="AEY159" s="37"/>
      <c r="AEZ159" s="37"/>
      <c r="AFA159" s="37"/>
      <c r="AFB159" s="37"/>
      <c r="AFC159" s="37"/>
      <c r="AFD159" s="37"/>
      <c r="AFE159" s="37"/>
      <c r="AFF159" s="37"/>
      <c r="AFG159" s="37"/>
      <c r="AFH159" s="37"/>
      <c r="AFI159" s="37"/>
      <c r="AFJ159" s="37"/>
      <c r="AFK159" s="37"/>
      <c r="AFL159" s="37"/>
      <c r="AFM159" s="37"/>
      <c r="AFN159" s="37"/>
      <c r="AFO159" s="37"/>
      <c r="AFP159" s="37"/>
      <c r="AFQ159" s="37"/>
      <c r="AFR159" s="37"/>
      <c r="AFS159" s="37"/>
      <c r="AFT159" s="37"/>
      <c r="AFU159" s="37"/>
      <c r="AFV159" s="37"/>
      <c r="AFW159" s="37"/>
      <c r="AFX159" s="37"/>
      <c r="AFY159" s="37"/>
      <c r="AFZ159" s="37"/>
      <c r="AGA159" s="37"/>
      <c r="AGB159" s="37"/>
      <c r="AGC159" s="37"/>
      <c r="AGD159" s="37"/>
      <c r="AGE159" s="37"/>
      <c r="AGF159" s="37"/>
      <c r="AGG159" s="37"/>
      <c r="AGH159" s="37"/>
      <c r="AGI159" s="37"/>
      <c r="AGJ159" s="37"/>
      <c r="AGK159" s="37"/>
      <c r="AGL159" s="37"/>
      <c r="AGM159" s="37"/>
      <c r="AGN159" s="37"/>
      <c r="AGO159" s="37"/>
      <c r="AGP159" s="37"/>
      <c r="AGQ159" s="37"/>
      <c r="AGR159" s="37"/>
      <c r="AGS159" s="37"/>
      <c r="AGT159" s="37"/>
      <c r="AGU159" s="37"/>
      <c r="AGV159" s="37"/>
      <c r="AGW159" s="37"/>
      <c r="AGX159" s="37"/>
      <c r="AGY159" s="37"/>
      <c r="AGZ159" s="37"/>
      <c r="AHA159" s="37"/>
      <c r="AHB159" s="37"/>
      <c r="AHC159" s="37"/>
      <c r="AHD159" s="37"/>
      <c r="AHE159" s="37"/>
      <c r="AHF159" s="37"/>
      <c r="AHG159" s="37"/>
      <c r="AHH159" s="37"/>
      <c r="AHI159" s="37"/>
      <c r="AHJ159" s="37"/>
      <c r="AHK159" s="37"/>
      <c r="AHL159" s="37"/>
      <c r="AHM159" s="37"/>
      <c r="AHN159" s="37"/>
      <c r="AHO159" s="37"/>
      <c r="AHP159" s="37"/>
      <c r="AHQ159" s="37"/>
      <c r="AHR159" s="37"/>
      <c r="AHS159" s="37"/>
      <c r="AHT159" s="37"/>
      <c r="AHU159" s="37"/>
      <c r="AHV159" s="37"/>
      <c r="AHW159" s="37"/>
      <c r="AHX159" s="37"/>
      <c r="AHY159" s="37"/>
      <c r="AHZ159" s="37"/>
      <c r="AIA159" s="37"/>
      <c r="AIB159" s="37"/>
      <c r="AIC159" s="37"/>
      <c r="AID159" s="37"/>
      <c r="AIE159" s="37"/>
      <c r="AIF159" s="37"/>
      <c r="AIG159" s="37"/>
      <c r="AIH159" s="37"/>
      <c r="AII159" s="37"/>
      <c r="AIJ159" s="37"/>
      <c r="AIK159" s="37"/>
      <c r="AIL159" s="37"/>
      <c r="AIM159" s="37"/>
      <c r="AIN159" s="37"/>
      <c r="AIO159" s="37"/>
      <c r="AIP159" s="37"/>
      <c r="AIQ159" s="37"/>
      <c r="AIR159" s="37"/>
      <c r="AIS159" s="37"/>
      <c r="AIT159" s="37"/>
      <c r="AIU159" s="37"/>
      <c r="AIV159" s="37"/>
      <c r="AIW159" s="37"/>
      <c r="AIX159" s="37"/>
      <c r="AIY159" s="37"/>
      <c r="AIZ159" s="37"/>
      <c r="AJA159" s="37"/>
      <c r="AJB159" s="37"/>
      <c r="AJC159" s="37"/>
      <c r="AJD159" s="37"/>
      <c r="AJE159" s="37"/>
      <c r="AJF159" s="37"/>
      <c r="AJG159" s="37"/>
      <c r="AJH159" s="37"/>
      <c r="AJI159" s="37"/>
      <c r="AJJ159" s="37"/>
      <c r="AJK159" s="37"/>
      <c r="AJL159" s="37"/>
      <c r="AJM159" s="37"/>
      <c r="AJN159" s="37"/>
      <c r="AJO159" s="37"/>
      <c r="AJP159" s="37"/>
      <c r="AJQ159" s="37"/>
      <c r="AJR159" s="37"/>
      <c r="AJS159" s="37"/>
      <c r="AJT159" s="37"/>
      <c r="AJU159" s="37"/>
      <c r="AJV159" s="37"/>
      <c r="AJW159" s="37"/>
      <c r="AJX159" s="37"/>
      <c r="AJY159" s="37"/>
      <c r="AJZ159" s="37"/>
      <c r="AKA159" s="37"/>
      <c r="AKB159" s="37"/>
      <c r="AKC159" s="37"/>
      <c r="AKD159" s="37"/>
      <c r="AKE159" s="37"/>
      <c r="AKF159" s="37"/>
      <c r="AKG159" s="37"/>
      <c r="AKH159" s="37"/>
      <c r="AKI159" s="37"/>
      <c r="AKJ159" s="37"/>
      <c r="AKK159" s="37"/>
      <c r="AKL159" s="37"/>
      <c r="AKM159" s="37"/>
      <c r="AKN159" s="37"/>
      <c r="AKO159" s="37"/>
      <c r="AKP159" s="37"/>
      <c r="AKQ159" s="37"/>
      <c r="AKR159" s="37"/>
      <c r="AKS159" s="37"/>
      <c r="AKT159" s="37"/>
      <c r="AKU159" s="37"/>
      <c r="AKV159" s="37"/>
      <c r="AKW159" s="37"/>
      <c r="AKX159" s="37"/>
      <c r="AKY159" s="37"/>
      <c r="AKZ159" s="37"/>
      <c r="ALA159" s="37"/>
      <c r="ALB159" s="37"/>
      <c r="ALC159" s="37"/>
      <c r="ALD159" s="37"/>
      <c r="ALE159" s="37"/>
      <c r="ALF159" s="37"/>
      <c r="ALG159" s="37"/>
      <c r="ALH159" s="37"/>
      <c r="ALI159" s="37"/>
      <c r="ALJ159" s="37"/>
      <c r="ALK159" s="37"/>
      <c r="ALL159" s="37"/>
      <c r="ALM159" s="37"/>
      <c r="ALN159" s="37"/>
      <c r="ALO159" s="37"/>
      <c r="ALP159" s="37"/>
      <c r="ALQ159" s="37"/>
      <c r="ALR159" s="37"/>
      <c r="ALS159" s="37"/>
      <c r="ALT159" s="37"/>
      <c r="ALU159" s="37"/>
      <c r="ALV159" s="37"/>
      <c r="ALW159" s="37"/>
      <c r="ALX159" s="37"/>
      <c r="ALY159" s="37"/>
      <c r="ALZ159" s="37"/>
      <c r="AMA159" s="37"/>
      <c r="AMB159" s="37"/>
      <c r="AMC159" s="37"/>
      <c r="AMD159" s="37"/>
      <c r="AME159" s="37"/>
      <c r="AMF159" s="37"/>
      <c r="AMG159" s="37"/>
      <c r="AMH159" s="37"/>
      <c r="AMI159" s="37"/>
      <c r="AMJ159" s="37"/>
      <c r="AMK159" s="37"/>
      <c r="AML159" s="37"/>
      <c r="AMM159" s="37"/>
      <c r="AMN159" s="37"/>
      <c r="AMO159" s="37"/>
      <c r="AMP159" s="37"/>
      <c r="AMQ159" s="37"/>
      <c r="AMR159" s="37"/>
      <c r="AMS159" s="37"/>
      <c r="AMT159" s="37"/>
      <c r="AMU159" s="37"/>
      <c r="AMV159" s="37"/>
      <c r="AMW159" s="37"/>
      <c r="AMX159" s="37"/>
      <c r="AMY159" s="37"/>
      <c r="AMZ159" s="37"/>
      <c r="ANA159" s="37"/>
      <c r="ANB159" s="37"/>
      <c r="ANC159" s="37"/>
      <c r="AND159" s="37"/>
      <c r="ANE159" s="37"/>
      <c r="ANF159" s="37"/>
      <c r="ANG159" s="37"/>
      <c r="ANH159" s="37"/>
      <c r="ANI159" s="37"/>
      <c r="ANJ159" s="37"/>
      <c r="ANK159" s="37"/>
      <c r="ANL159" s="37"/>
      <c r="ANM159" s="37"/>
      <c r="ANN159" s="37"/>
      <c r="ANO159" s="37"/>
      <c r="ANP159" s="37"/>
      <c r="ANQ159" s="37"/>
      <c r="ANR159" s="37"/>
      <c r="ANS159" s="37"/>
      <c r="ANT159" s="37"/>
      <c r="ANU159" s="37"/>
      <c r="ANV159" s="37"/>
      <c r="ANW159" s="37"/>
      <c r="ANX159" s="37"/>
      <c r="ANY159" s="37"/>
      <c r="ANZ159" s="37"/>
      <c r="AOA159" s="37"/>
      <c r="AOB159" s="37"/>
      <c r="AOC159" s="37"/>
      <c r="AOD159" s="37"/>
      <c r="AOE159" s="37"/>
      <c r="AOF159" s="37"/>
      <c r="AOG159" s="37"/>
      <c r="AOH159" s="37"/>
      <c r="AOI159" s="37"/>
      <c r="AOJ159" s="37"/>
      <c r="AOK159" s="37"/>
      <c r="AOL159" s="37"/>
      <c r="AOM159" s="37"/>
      <c r="AON159" s="37"/>
      <c r="AOO159" s="37"/>
      <c r="AOP159" s="37"/>
      <c r="AOQ159" s="37"/>
      <c r="AOR159" s="37"/>
      <c r="AOS159" s="37"/>
      <c r="AOT159" s="37"/>
      <c r="AOU159" s="37"/>
      <c r="AOV159" s="37"/>
      <c r="AOW159" s="37"/>
      <c r="AOX159" s="37"/>
      <c r="AOY159" s="37"/>
      <c r="AOZ159" s="37"/>
      <c r="APA159" s="37"/>
      <c r="APB159" s="37"/>
      <c r="APC159" s="37"/>
      <c r="APD159" s="37"/>
      <c r="APE159" s="37"/>
      <c r="APF159" s="37"/>
      <c r="APG159" s="37"/>
      <c r="APH159" s="37"/>
      <c r="API159" s="37"/>
      <c r="APJ159" s="37"/>
      <c r="APK159" s="37"/>
      <c r="APL159" s="37"/>
      <c r="APM159" s="37"/>
      <c r="APN159" s="37"/>
      <c r="APO159" s="37"/>
      <c r="APP159" s="37"/>
      <c r="APQ159" s="37"/>
      <c r="APR159" s="37"/>
      <c r="APS159" s="37"/>
      <c r="APT159" s="37"/>
      <c r="APU159" s="37"/>
      <c r="APV159" s="37"/>
      <c r="APW159" s="37"/>
      <c r="APX159" s="37"/>
      <c r="APY159" s="37"/>
      <c r="APZ159" s="37"/>
      <c r="AQA159" s="37"/>
      <c r="AQB159" s="37"/>
      <c r="AQC159" s="37"/>
      <c r="AQD159" s="37"/>
      <c r="AQE159" s="37"/>
      <c r="AQF159" s="37"/>
      <c r="AQG159" s="37"/>
      <c r="AQH159" s="37"/>
      <c r="AQI159" s="37"/>
      <c r="AQJ159" s="37"/>
      <c r="AQK159" s="37"/>
      <c r="AQL159" s="37"/>
      <c r="AQM159" s="37"/>
      <c r="AQN159" s="37"/>
      <c r="AQO159" s="37"/>
      <c r="AQP159" s="37"/>
      <c r="AQQ159" s="37"/>
      <c r="AQR159" s="37"/>
      <c r="AQS159" s="37"/>
      <c r="AQT159" s="37"/>
      <c r="AQU159" s="37"/>
      <c r="AQV159" s="37"/>
      <c r="AQW159" s="37"/>
      <c r="AQX159" s="37"/>
      <c r="AQY159" s="37"/>
      <c r="AQZ159" s="37"/>
      <c r="ARA159" s="37"/>
      <c r="ARB159" s="37"/>
      <c r="ARC159" s="37"/>
      <c r="ARD159" s="37"/>
      <c r="ARE159" s="37"/>
      <c r="ARF159" s="37"/>
      <c r="ARG159" s="37"/>
      <c r="ARH159" s="37"/>
      <c r="ARI159" s="37"/>
      <c r="ARJ159" s="37"/>
      <c r="ARK159" s="37"/>
      <c r="ARL159" s="37"/>
      <c r="ARM159" s="37"/>
      <c r="ARN159" s="37"/>
      <c r="ARO159" s="37"/>
      <c r="ARP159" s="37"/>
      <c r="ARQ159" s="37"/>
      <c r="ARR159" s="37"/>
      <c r="ARS159" s="37"/>
      <c r="ART159" s="37"/>
      <c r="ARU159" s="37"/>
      <c r="ARV159" s="37"/>
      <c r="ARW159" s="37"/>
      <c r="ARX159" s="37"/>
      <c r="ARY159" s="37"/>
      <c r="ARZ159" s="37"/>
      <c r="ASA159" s="37"/>
      <c r="ASB159" s="37"/>
      <c r="ASC159" s="37"/>
      <c r="ASD159" s="37"/>
      <c r="ASE159" s="37"/>
      <c r="ASF159" s="37"/>
      <c r="ASG159" s="37"/>
      <c r="ASH159" s="37"/>
      <c r="ASI159" s="37"/>
      <c r="ASJ159" s="37"/>
      <c r="ASK159" s="37"/>
      <c r="ASL159" s="37"/>
      <c r="ASM159" s="37"/>
      <c r="ASN159" s="37"/>
      <c r="ASO159" s="37"/>
      <c r="ASP159" s="37"/>
      <c r="ASQ159" s="37"/>
      <c r="ASR159" s="37"/>
      <c r="ASS159" s="37"/>
      <c r="AST159" s="37"/>
      <c r="ASU159" s="37"/>
      <c r="ASV159" s="37"/>
      <c r="ASW159" s="37"/>
      <c r="ASX159" s="37"/>
      <c r="ASY159" s="37"/>
      <c r="ASZ159" s="37"/>
      <c r="ATA159" s="37"/>
      <c r="ATB159" s="37"/>
      <c r="ATC159" s="37"/>
      <c r="ATD159" s="37"/>
      <c r="ATE159" s="37"/>
      <c r="ATF159" s="37"/>
      <c r="ATG159" s="37"/>
      <c r="ATH159" s="37"/>
      <c r="ATI159" s="37"/>
      <c r="ATJ159" s="37"/>
      <c r="ATK159" s="37"/>
      <c r="ATL159" s="37"/>
      <c r="ATM159" s="37"/>
      <c r="ATN159" s="37"/>
      <c r="ATO159" s="37"/>
      <c r="ATP159" s="37"/>
      <c r="ATQ159" s="37"/>
      <c r="ATR159" s="37"/>
      <c r="ATS159" s="37"/>
      <c r="ATT159" s="37"/>
      <c r="ATU159" s="37"/>
      <c r="ATV159" s="37"/>
      <c r="ATW159" s="37"/>
      <c r="ATX159" s="37"/>
      <c r="ATY159" s="37"/>
      <c r="ATZ159" s="37"/>
      <c r="AUA159" s="37"/>
      <c r="AUB159" s="37"/>
      <c r="AUC159" s="37"/>
      <c r="AUD159" s="37"/>
      <c r="AUE159" s="37"/>
      <c r="AUF159" s="37"/>
      <c r="AUG159" s="37"/>
      <c r="AUH159" s="37"/>
      <c r="AUI159" s="37"/>
      <c r="AUJ159" s="37"/>
      <c r="AUK159" s="37"/>
      <c r="AUL159" s="37"/>
      <c r="AUM159" s="37"/>
      <c r="AUN159" s="37"/>
      <c r="AUO159" s="37"/>
      <c r="AUP159" s="37"/>
      <c r="AUQ159" s="37"/>
      <c r="AUR159" s="37"/>
      <c r="AUS159" s="37"/>
      <c r="AUT159" s="37"/>
      <c r="AUU159" s="37"/>
      <c r="AUV159" s="37"/>
      <c r="AUW159" s="37"/>
      <c r="AUX159" s="37"/>
      <c r="AUY159" s="37"/>
      <c r="AUZ159" s="37"/>
      <c r="AVA159" s="37"/>
      <c r="AVB159" s="37"/>
      <c r="AVC159" s="37"/>
      <c r="AVD159" s="37"/>
      <c r="AVE159" s="37"/>
      <c r="AVF159" s="37"/>
      <c r="AVG159" s="37"/>
      <c r="AVH159" s="37"/>
      <c r="AVI159" s="37"/>
      <c r="AVJ159" s="37"/>
      <c r="AVK159" s="37"/>
      <c r="AVL159" s="37"/>
      <c r="AVM159" s="37"/>
      <c r="AVN159" s="37"/>
      <c r="AVO159" s="37"/>
      <c r="AVP159" s="37"/>
      <c r="AVQ159" s="37"/>
      <c r="AVR159" s="37"/>
      <c r="AVS159" s="37"/>
      <c r="AVT159" s="37"/>
      <c r="AVU159" s="37"/>
      <c r="AVV159" s="37"/>
      <c r="AVW159" s="37"/>
      <c r="AVX159" s="37"/>
      <c r="AVY159" s="37"/>
      <c r="AVZ159" s="37"/>
      <c r="AWA159" s="37"/>
      <c r="AWB159" s="37"/>
      <c r="AWC159" s="37"/>
      <c r="AWD159" s="37"/>
      <c r="AWE159" s="37"/>
      <c r="AWF159" s="37"/>
      <c r="AWG159" s="37"/>
      <c r="AWH159" s="37"/>
      <c r="AWI159" s="37"/>
      <c r="AWJ159" s="37"/>
      <c r="AWK159" s="37"/>
      <c r="AWL159" s="37"/>
      <c r="AWM159" s="37"/>
      <c r="AWN159" s="37"/>
      <c r="AWO159" s="37"/>
      <c r="AWP159" s="37"/>
      <c r="AWQ159" s="37"/>
      <c r="AWR159" s="37"/>
      <c r="AWS159" s="37"/>
      <c r="AWT159" s="37"/>
      <c r="AWU159" s="37"/>
      <c r="AWV159" s="37"/>
      <c r="AWW159" s="37"/>
      <c r="AWX159" s="37"/>
      <c r="AWY159" s="37"/>
      <c r="AWZ159" s="37"/>
      <c r="AXA159" s="37"/>
      <c r="AXB159" s="37"/>
      <c r="AXC159" s="37"/>
      <c r="AXD159" s="37"/>
      <c r="AXE159" s="37"/>
      <c r="AXF159" s="37"/>
      <c r="AXG159" s="37"/>
      <c r="AXH159" s="37"/>
      <c r="AXI159" s="37"/>
      <c r="AXJ159" s="37"/>
      <c r="AXK159" s="37"/>
      <c r="AXL159" s="37"/>
      <c r="AXM159" s="37"/>
      <c r="AXN159" s="37"/>
      <c r="AXO159" s="37"/>
      <c r="AXP159" s="37"/>
      <c r="AXQ159" s="37"/>
      <c r="AXR159" s="37"/>
      <c r="AXS159" s="37"/>
      <c r="AXT159" s="37"/>
      <c r="AXU159" s="37"/>
      <c r="AXV159" s="37"/>
      <c r="AXW159" s="37"/>
      <c r="AXX159" s="37"/>
      <c r="AXY159" s="37"/>
      <c r="AXZ159" s="37"/>
      <c r="AYA159" s="37"/>
      <c r="AYB159" s="37"/>
      <c r="AYC159" s="37"/>
      <c r="AYD159" s="37"/>
      <c r="AYE159" s="37"/>
      <c r="AYF159" s="37"/>
      <c r="AYG159" s="37"/>
      <c r="AYH159" s="37"/>
      <c r="AYI159" s="37"/>
      <c r="AYJ159" s="37"/>
      <c r="AYK159" s="37"/>
      <c r="AYL159" s="37"/>
      <c r="AYM159" s="37"/>
      <c r="AYN159" s="37"/>
      <c r="AYO159" s="37"/>
      <c r="AYP159" s="37"/>
      <c r="AYQ159" s="37"/>
      <c r="AYR159" s="37"/>
      <c r="AYS159" s="37"/>
      <c r="AYT159" s="37"/>
      <c r="AYU159" s="37"/>
      <c r="AYV159" s="37"/>
      <c r="AYW159" s="37"/>
      <c r="AYX159" s="37"/>
      <c r="AYY159" s="37"/>
      <c r="AYZ159" s="37"/>
      <c r="AZA159" s="37"/>
      <c r="AZB159" s="37"/>
      <c r="AZC159" s="37"/>
      <c r="AZD159" s="37"/>
      <c r="AZE159" s="37"/>
      <c r="AZF159" s="37"/>
      <c r="AZG159" s="37"/>
      <c r="AZH159" s="37"/>
      <c r="AZI159" s="37"/>
      <c r="AZJ159" s="37"/>
      <c r="AZK159" s="37"/>
      <c r="AZL159" s="37"/>
      <c r="AZM159" s="37"/>
      <c r="AZN159" s="37"/>
      <c r="AZO159" s="37"/>
      <c r="AZP159" s="37"/>
      <c r="AZQ159" s="37"/>
      <c r="AZR159" s="37"/>
      <c r="AZS159" s="37"/>
      <c r="AZT159" s="37"/>
      <c r="AZU159" s="37"/>
      <c r="AZV159" s="37"/>
      <c r="AZW159" s="37"/>
      <c r="AZX159" s="37"/>
      <c r="AZY159" s="37"/>
      <c r="AZZ159" s="37"/>
      <c r="BAA159" s="37"/>
      <c r="BAB159" s="37"/>
      <c r="BAC159" s="37"/>
      <c r="BAD159" s="37"/>
      <c r="BAE159" s="37"/>
      <c r="BAF159" s="37"/>
      <c r="BAG159" s="37"/>
      <c r="BAH159" s="37"/>
      <c r="BAI159" s="37"/>
      <c r="BAJ159" s="37"/>
      <c r="BAK159" s="37"/>
      <c r="BAL159" s="37"/>
      <c r="BAM159" s="37"/>
      <c r="BAN159" s="37"/>
      <c r="BAO159" s="37"/>
      <c r="BAP159" s="37"/>
      <c r="BAQ159" s="37"/>
      <c r="BAR159" s="37"/>
      <c r="BAS159" s="37"/>
      <c r="BAT159" s="37"/>
      <c r="BAU159" s="37"/>
      <c r="BAV159" s="37"/>
      <c r="BAW159" s="37"/>
      <c r="BAX159" s="37"/>
      <c r="BAY159" s="37"/>
      <c r="BAZ159" s="37"/>
      <c r="BBA159" s="37"/>
      <c r="BBB159" s="37"/>
      <c r="BBC159" s="37"/>
      <c r="BBD159" s="37"/>
      <c r="BBE159" s="37"/>
      <c r="BBF159" s="37"/>
      <c r="BBG159" s="37"/>
      <c r="BBH159" s="37"/>
      <c r="BBI159" s="37"/>
      <c r="BBJ159" s="37"/>
      <c r="BBK159" s="37"/>
      <c r="BBL159" s="37"/>
      <c r="BBM159" s="37"/>
      <c r="BBN159" s="37"/>
      <c r="BBO159" s="37"/>
      <c r="BBP159" s="37"/>
      <c r="BBQ159" s="37"/>
      <c r="BBR159" s="37"/>
      <c r="BBS159" s="37"/>
      <c r="BBT159" s="37"/>
      <c r="BBU159" s="37"/>
      <c r="BBV159" s="37"/>
      <c r="BBW159" s="37"/>
      <c r="BBX159" s="37"/>
      <c r="BBY159" s="37"/>
      <c r="BBZ159" s="37"/>
      <c r="BCA159" s="37"/>
      <c r="BCB159" s="37"/>
      <c r="BCC159" s="37"/>
      <c r="BCD159" s="37"/>
      <c r="BCE159" s="37"/>
      <c r="BCF159" s="37"/>
      <c r="BCG159" s="37"/>
      <c r="BCH159" s="37"/>
      <c r="BCI159" s="37"/>
      <c r="BCJ159" s="37"/>
      <c r="BCK159" s="37"/>
      <c r="BCL159" s="37"/>
      <c r="BCM159" s="37"/>
      <c r="BCN159" s="37"/>
      <c r="BCO159" s="37"/>
      <c r="BCP159" s="37"/>
      <c r="BCQ159" s="37"/>
      <c r="BCR159" s="37"/>
      <c r="BCS159" s="37"/>
      <c r="BCT159" s="37"/>
      <c r="BCU159" s="37"/>
      <c r="BCV159" s="37"/>
      <c r="BCW159" s="37"/>
      <c r="BCX159" s="37"/>
      <c r="BCY159" s="37"/>
      <c r="BCZ159" s="37"/>
      <c r="BDA159" s="37"/>
      <c r="BDB159" s="37"/>
      <c r="BDC159" s="37"/>
      <c r="BDD159" s="37"/>
      <c r="BDE159" s="37"/>
      <c r="BDF159" s="37"/>
      <c r="BDG159" s="37"/>
      <c r="BDH159" s="37"/>
      <c r="BDI159" s="37"/>
      <c r="BDJ159" s="37"/>
      <c r="BDK159" s="37"/>
      <c r="BDL159" s="37"/>
      <c r="BDM159" s="37"/>
      <c r="BDN159" s="37"/>
      <c r="BDO159" s="37"/>
      <c r="BDP159" s="37"/>
      <c r="BDQ159" s="37"/>
      <c r="BDR159" s="37"/>
      <c r="BDS159" s="37"/>
      <c r="BDT159" s="37"/>
      <c r="BDU159" s="37"/>
      <c r="BDV159" s="37"/>
      <c r="BDW159" s="37"/>
      <c r="BDX159" s="37"/>
      <c r="BDY159" s="37"/>
      <c r="BDZ159" s="37"/>
      <c r="BEA159" s="37"/>
      <c r="BEB159" s="37"/>
      <c r="BEC159" s="37"/>
      <c r="BED159" s="37"/>
      <c r="BEE159" s="37"/>
      <c r="BEF159" s="37"/>
      <c r="BEG159" s="37"/>
      <c r="BEH159" s="37"/>
      <c r="BEI159" s="37"/>
      <c r="BEJ159" s="37"/>
      <c r="BEK159" s="37"/>
      <c r="BEL159" s="37"/>
      <c r="BEM159" s="37"/>
      <c r="BEN159" s="37"/>
      <c r="BEO159" s="37"/>
      <c r="BEP159" s="37"/>
      <c r="BEQ159" s="37"/>
      <c r="BER159" s="37"/>
      <c r="BES159" s="37"/>
      <c r="BET159" s="37"/>
      <c r="BEU159" s="37"/>
      <c r="BEV159" s="37"/>
      <c r="BEW159" s="37"/>
      <c r="BEX159" s="37"/>
      <c r="BEY159" s="37"/>
      <c r="BEZ159" s="37"/>
      <c r="BFA159" s="37"/>
      <c r="BFB159" s="37"/>
      <c r="BFC159" s="37"/>
      <c r="BFD159" s="37"/>
      <c r="BFE159" s="37"/>
      <c r="BFF159" s="37"/>
      <c r="BFG159" s="37"/>
      <c r="BFH159" s="37"/>
      <c r="BFI159" s="37"/>
      <c r="BFJ159" s="37"/>
      <c r="BFK159" s="37"/>
      <c r="BFL159" s="37"/>
      <c r="BFM159" s="37"/>
      <c r="BFN159" s="37"/>
      <c r="BFO159" s="37"/>
      <c r="BFP159" s="37"/>
      <c r="BFQ159" s="37"/>
      <c r="BFR159" s="37"/>
      <c r="BFS159" s="37"/>
      <c r="BFT159" s="37"/>
      <c r="BFU159" s="37"/>
      <c r="BFV159" s="37"/>
      <c r="BFW159" s="37"/>
      <c r="BFX159" s="37"/>
      <c r="BFY159" s="37"/>
      <c r="BFZ159" s="37"/>
      <c r="BGA159" s="37"/>
      <c r="BGB159" s="37"/>
      <c r="BGC159" s="37"/>
      <c r="BGD159" s="37"/>
      <c r="BGE159" s="37"/>
      <c r="BGF159" s="37"/>
      <c r="BGG159" s="37"/>
      <c r="BGH159" s="37"/>
      <c r="BGI159" s="37"/>
      <c r="BGJ159" s="37"/>
      <c r="BGK159" s="37"/>
      <c r="BGL159" s="37"/>
      <c r="BGM159" s="37"/>
      <c r="BGN159" s="37"/>
      <c r="BGO159" s="37"/>
      <c r="BGP159" s="37"/>
      <c r="BGQ159" s="37"/>
      <c r="BGR159" s="37"/>
      <c r="BGS159" s="37"/>
      <c r="BGT159" s="37"/>
      <c r="BGU159" s="37"/>
      <c r="BGV159" s="37"/>
      <c r="BGW159" s="37"/>
      <c r="BGX159" s="37"/>
      <c r="BGY159" s="37"/>
      <c r="BGZ159" s="37"/>
      <c r="BHA159" s="37"/>
      <c r="BHB159" s="37"/>
      <c r="BHC159" s="37"/>
      <c r="BHD159" s="37"/>
      <c r="BHE159" s="37"/>
      <c r="BHF159" s="37"/>
      <c r="BHG159" s="37"/>
      <c r="BHH159" s="37"/>
      <c r="BHI159" s="37"/>
      <c r="BHJ159" s="37"/>
      <c r="BHK159" s="37"/>
      <c r="BHL159" s="37"/>
      <c r="BHM159" s="37"/>
      <c r="BHN159" s="37"/>
      <c r="BHO159" s="37"/>
      <c r="BHP159" s="37"/>
      <c r="BHQ159" s="37"/>
      <c r="BHR159" s="37"/>
      <c r="BHS159" s="37"/>
      <c r="BHT159" s="37"/>
      <c r="BHU159" s="37"/>
      <c r="BHV159" s="37"/>
      <c r="BHW159" s="37"/>
      <c r="BHX159" s="37"/>
      <c r="BHY159" s="37"/>
      <c r="BHZ159" s="37"/>
      <c r="BIA159" s="37"/>
      <c r="BIB159" s="37"/>
      <c r="BIC159" s="37"/>
      <c r="BID159" s="37"/>
      <c r="BIE159" s="37"/>
      <c r="BIF159" s="37"/>
      <c r="BIG159" s="37"/>
      <c r="BIH159" s="37"/>
      <c r="BII159" s="37"/>
      <c r="BIJ159" s="37"/>
      <c r="BIK159" s="37"/>
      <c r="BIL159" s="37"/>
      <c r="BIM159" s="37"/>
      <c r="BIN159" s="37"/>
      <c r="BIO159" s="37"/>
      <c r="BIP159" s="37"/>
      <c r="BIQ159" s="37"/>
      <c r="BIR159" s="37"/>
      <c r="BIS159" s="37"/>
      <c r="BIT159" s="37"/>
      <c r="BIU159" s="37"/>
      <c r="BIV159" s="37"/>
      <c r="BIW159" s="37"/>
      <c r="BIX159" s="37"/>
      <c r="BIY159" s="37"/>
      <c r="BIZ159" s="37"/>
      <c r="BJA159" s="37"/>
      <c r="BJB159" s="37"/>
      <c r="BJC159" s="37"/>
      <c r="BJD159" s="37"/>
      <c r="BJE159" s="37"/>
      <c r="BJF159" s="37"/>
      <c r="BJG159" s="37"/>
      <c r="BJH159" s="37"/>
      <c r="BJI159" s="37"/>
      <c r="BJJ159" s="37"/>
      <c r="BJK159" s="37"/>
      <c r="BJL159" s="37"/>
      <c r="BJM159" s="37"/>
      <c r="BJN159" s="37"/>
      <c r="BJO159" s="37"/>
      <c r="BJP159" s="37"/>
      <c r="BJQ159" s="37"/>
      <c r="BJR159" s="37"/>
      <c r="BJS159" s="37"/>
      <c r="BJT159" s="37"/>
      <c r="BJU159" s="37"/>
      <c r="BJV159" s="37"/>
      <c r="BJW159" s="37"/>
      <c r="BJX159" s="37"/>
      <c r="BJY159" s="37"/>
      <c r="BJZ159" s="37"/>
      <c r="BKA159" s="37"/>
      <c r="BKB159" s="37"/>
      <c r="BKC159" s="37"/>
      <c r="BKD159" s="37"/>
      <c r="BKE159" s="37"/>
      <c r="BKF159" s="37"/>
      <c r="BKG159" s="37"/>
      <c r="BKH159" s="37"/>
      <c r="BKI159" s="37"/>
      <c r="BKJ159" s="37"/>
      <c r="BKK159" s="37"/>
      <c r="BKL159" s="37"/>
      <c r="BKM159" s="37"/>
      <c r="BKN159" s="37"/>
      <c r="BKO159" s="37"/>
      <c r="BKP159" s="37"/>
      <c r="BKQ159" s="37"/>
      <c r="BKR159" s="37"/>
      <c r="BKS159" s="37"/>
      <c r="BKT159" s="37"/>
      <c r="BKU159" s="37"/>
      <c r="BKV159" s="37"/>
      <c r="BKW159" s="37"/>
      <c r="BKX159" s="37"/>
      <c r="BKY159" s="37"/>
      <c r="BKZ159" s="37"/>
      <c r="BLA159" s="37"/>
      <c r="BLB159" s="37"/>
      <c r="BLC159" s="37"/>
      <c r="BLD159" s="37"/>
      <c r="BLE159" s="37"/>
      <c r="BLF159" s="37"/>
      <c r="BLG159" s="37"/>
      <c r="BLH159" s="37"/>
      <c r="BLI159" s="37"/>
      <c r="BLJ159" s="37"/>
      <c r="BLK159" s="37"/>
      <c r="BLL159" s="37"/>
      <c r="BLM159" s="37"/>
      <c r="BLN159" s="37"/>
      <c r="BLO159" s="37"/>
      <c r="BLP159" s="37"/>
      <c r="BLQ159" s="37"/>
      <c r="BLR159" s="37"/>
      <c r="BLS159" s="37"/>
      <c r="BLT159" s="37"/>
      <c r="BLU159" s="37"/>
      <c r="BLV159" s="37"/>
      <c r="BLW159" s="37"/>
      <c r="BLX159" s="37"/>
      <c r="BLY159" s="37"/>
      <c r="BLZ159" s="37"/>
      <c r="BMA159" s="37"/>
      <c r="BMB159" s="37"/>
      <c r="BMC159" s="37"/>
      <c r="BMD159" s="37"/>
      <c r="BME159" s="37"/>
      <c r="BMF159" s="37"/>
      <c r="BMG159" s="37"/>
      <c r="BMH159" s="37"/>
      <c r="BMI159" s="37"/>
      <c r="BMJ159" s="37"/>
      <c r="BMK159" s="37"/>
      <c r="BML159" s="37"/>
      <c r="BMM159" s="37"/>
      <c r="BMN159" s="37"/>
      <c r="BMO159" s="37"/>
      <c r="BMP159" s="37"/>
      <c r="BMQ159" s="37"/>
      <c r="BMR159" s="37"/>
      <c r="BMS159" s="37"/>
      <c r="BMT159" s="37"/>
      <c r="BMU159" s="37"/>
      <c r="BMV159" s="37"/>
      <c r="BMW159" s="37"/>
      <c r="BMX159" s="37"/>
      <c r="BMY159" s="37"/>
      <c r="BMZ159" s="37"/>
      <c r="BNA159" s="37"/>
      <c r="BNB159" s="37"/>
      <c r="BNC159" s="37"/>
      <c r="BND159" s="37"/>
      <c r="BNE159" s="37"/>
      <c r="BNF159" s="37"/>
      <c r="BNG159" s="37"/>
      <c r="BNH159" s="37"/>
      <c r="BNI159" s="37"/>
      <c r="BNJ159" s="37"/>
      <c r="BNK159" s="37"/>
      <c r="BNL159" s="37"/>
      <c r="BNM159" s="37"/>
      <c r="BNN159" s="37"/>
      <c r="BNO159" s="37"/>
      <c r="BNP159" s="37"/>
      <c r="BNQ159" s="37"/>
      <c r="BNR159" s="37"/>
      <c r="BNS159" s="37"/>
      <c r="BNT159" s="37"/>
      <c r="BNU159" s="37"/>
      <c r="BNV159" s="37"/>
      <c r="BNW159" s="37"/>
      <c r="BNX159" s="37"/>
      <c r="BNY159" s="37"/>
      <c r="BNZ159" s="37"/>
      <c r="BOA159" s="37"/>
      <c r="BOB159" s="37"/>
      <c r="BOC159" s="37"/>
      <c r="BOD159" s="37"/>
      <c r="BOE159" s="37"/>
      <c r="BOF159" s="37"/>
      <c r="BOG159" s="37"/>
      <c r="BOH159" s="37"/>
      <c r="BOI159" s="37"/>
      <c r="BOJ159" s="37"/>
      <c r="BOK159" s="37"/>
      <c r="BOL159" s="37"/>
      <c r="BOM159" s="37"/>
      <c r="BON159" s="37"/>
      <c r="BOO159" s="37"/>
      <c r="BOP159" s="37"/>
      <c r="BOQ159" s="37"/>
      <c r="BOR159" s="37"/>
      <c r="BOS159" s="37"/>
      <c r="BOT159" s="37"/>
      <c r="BOU159" s="37"/>
      <c r="BOV159" s="37"/>
      <c r="BOW159" s="37"/>
      <c r="BOX159" s="37"/>
      <c r="BOY159" s="37"/>
      <c r="BOZ159" s="37"/>
      <c r="BPA159" s="37"/>
      <c r="BPB159" s="37"/>
      <c r="BPC159" s="37"/>
      <c r="BPD159" s="37"/>
      <c r="BPE159" s="37"/>
      <c r="BPF159" s="37"/>
      <c r="BPG159" s="37"/>
      <c r="BPH159" s="37"/>
      <c r="BPI159" s="37"/>
      <c r="BPJ159" s="37"/>
      <c r="BPK159" s="37"/>
      <c r="BPL159" s="37"/>
      <c r="BPM159" s="37"/>
      <c r="BPN159" s="37"/>
      <c r="BPO159" s="37"/>
      <c r="BPP159" s="37"/>
      <c r="BPQ159" s="37"/>
      <c r="BPR159" s="37"/>
      <c r="BPS159" s="37"/>
      <c r="BPT159" s="37"/>
      <c r="BPU159" s="37"/>
      <c r="BPV159" s="37"/>
      <c r="BPW159" s="37"/>
      <c r="BPX159" s="37"/>
      <c r="BPY159" s="37"/>
      <c r="BPZ159" s="37"/>
      <c r="BQA159" s="37"/>
      <c r="BQB159" s="37"/>
      <c r="BQC159" s="37"/>
      <c r="BQD159" s="37"/>
      <c r="BQE159" s="37"/>
      <c r="BQF159" s="37"/>
      <c r="BQG159" s="37"/>
      <c r="BQH159" s="37"/>
      <c r="BQI159" s="37"/>
      <c r="BQJ159" s="37"/>
      <c r="BQK159" s="37"/>
      <c r="BQL159" s="37"/>
      <c r="BQM159" s="37"/>
      <c r="BQN159" s="37"/>
      <c r="BQO159" s="37"/>
      <c r="BQP159" s="37"/>
      <c r="BQQ159" s="37"/>
      <c r="BQR159" s="37"/>
      <c r="BQS159" s="37"/>
      <c r="BQT159" s="37"/>
      <c r="BQU159" s="37"/>
      <c r="BQV159" s="37"/>
      <c r="BQW159" s="37"/>
      <c r="BQX159" s="37"/>
      <c r="BQY159" s="37"/>
      <c r="BQZ159" s="37"/>
      <c r="BRA159" s="37"/>
      <c r="BRB159" s="37"/>
      <c r="BRC159" s="37"/>
      <c r="BRD159" s="37"/>
      <c r="BRE159" s="37"/>
      <c r="BRF159" s="37"/>
      <c r="BRG159" s="37"/>
      <c r="BRH159" s="37"/>
      <c r="BRI159" s="37"/>
      <c r="BRJ159" s="37"/>
      <c r="BRK159" s="37"/>
      <c r="BRL159" s="37"/>
      <c r="BRM159" s="37"/>
      <c r="BRN159" s="37"/>
      <c r="BRO159" s="37"/>
      <c r="BRP159" s="37"/>
      <c r="BRQ159" s="37"/>
      <c r="BRR159" s="37"/>
      <c r="BRS159" s="37"/>
      <c r="BRT159" s="37"/>
      <c r="BRU159" s="37"/>
      <c r="BRV159" s="37"/>
      <c r="BRW159" s="37"/>
      <c r="BRX159" s="37"/>
      <c r="BRY159" s="37"/>
      <c r="BRZ159" s="37"/>
      <c r="BSA159" s="37"/>
      <c r="BSB159" s="37"/>
      <c r="BSC159" s="37"/>
      <c r="BSD159" s="37"/>
      <c r="BSE159" s="37"/>
      <c r="BSF159" s="37"/>
      <c r="BSG159" s="37"/>
      <c r="BSH159" s="37"/>
      <c r="BSI159" s="37"/>
      <c r="BSJ159" s="37"/>
      <c r="BSK159" s="37"/>
      <c r="BSL159" s="37"/>
      <c r="BSM159" s="37"/>
      <c r="BSN159" s="37"/>
      <c r="BSO159" s="37"/>
      <c r="BSP159" s="37"/>
      <c r="BSQ159" s="37"/>
      <c r="BSR159" s="37"/>
      <c r="BSS159" s="37"/>
      <c r="BST159" s="37"/>
      <c r="BSU159" s="37"/>
      <c r="BSV159" s="37"/>
      <c r="BSW159" s="37"/>
      <c r="BSX159" s="37"/>
      <c r="BSY159" s="37"/>
      <c r="BSZ159" s="37"/>
      <c r="BTA159" s="37"/>
      <c r="BTB159" s="37"/>
      <c r="BTC159" s="37"/>
      <c r="BTD159" s="37"/>
      <c r="BTE159" s="37"/>
      <c r="BTF159" s="37"/>
      <c r="BTG159" s="37"/>
      <c r="BTH159" s="37"/>
      <c r="BTI159" s="37"/>
      <c r="BTJ159" s="37"/>
      <c r="BTK159" s="37"/>
      <c r="BTL159" s="37"/>
      <c r="BTM159" s="37"/>
      <c r="BTN159" s="37"/>
      <c r="BTO159" s="37"/>
      <c r="BTP159" s="37"/>
      <c r="BTQ159" s="37"/>
      <c r="BTR159" s="37"/>
      <c r="BTS159" s="37"/>
      <c r="BTT159" s="37"/>
      <c r="BTU159" s="37"/>
      <c r="BTV159" s="37"/>
      <c r="BTW159" s="37"/>
      <c r="BTX159" s="37"/>
      <c r="BTY159" s="37"/>
      <c r="BTZ159" s="37"/>
      <c r="BUA159" s="37"/>
      <c r="BUB159" s="37"/>
      <c r="BUC159" s="37"/>
      <c r="BUD159" s="37"/>
      <c r="BUE159" s="37"/>
      <c r="BUF159" s="37"/>
      <c r="BUG159" s="37"/>
      <c r="BUH159" s="37"/>
      <c r="BUI159" s="37"/>
      <c r="BUJ159" s="37"/>
      <c r="BUK159" s="37"/>
      <c r="BUL159" s="37"/>
      <c r="BUM159" s="37"/>
      <c r="BUN159" s="37"/>
      <c r="BUO159" s="37"/>
      <c r="BUP159" s="37"/>
      <c r="BUQ159" s="37"/>
      <c r="BUR159" s="37"/>
      <c r="BUS159" s="37"/>
      <c r="BUT159" s="37"/>
      <c r="BUU159" s="37"/>
      <c r="BUV159" s="37"/>
      <c r="BUW159" s="37"/>
      <c r="BUX159" s="37"/>
      <c r="BUY159" s="37"/>
      <c r="BUZ159" s="37"/>
      <c r="BVA159" s="37"/>
      <c r="BVB159" s="37"/>
      <c r="BVC159" s="37"/>
      <c r="BVD159" s="37"/>
      <c r="BVE159" s="37"/>
      <c r="BVF159" s="37"/>
      <c r="BVG159" s="37"/>
      <c r="BVH159" s="37"/>
      <c r="BVI159" s="37"/>
      <c r="BVJ159" s="37"/>
      <c r="BVK159" s="37"/>
      <c r="BVL159" s="37"/>
      <c r="BVM159" s="37"/>
      <c r="BVN159" s="37"/>
      <c r="BVO159" s="37"/>
      <c r="BVP159" s="37"/>
      <c r="BVQ159" s="37"/>
      <c r="BVR159" s="37"/>
      <c r="BVS159" s="37"/>
      <c r="BVT159" s="37"/>
      <c r="BVU159" s="37"/>
      <c r="BVV159" s="37"/>
      <c r="BVW159" s="37"/>
      <c r="BVX159" s="37"/>
      <c r="BVY159" s="37"/>
      <c r="BVZ159" s="37"/>
      <c r="BWA159" s="37"/>
      <c r="BWB159" s="37"/>
      <c r="BWC159" s="37"/>
      <c r="BWD159" s="37"/>
      <c r="BWE159" s="37"/>
      <c r="BWF159" s="37"/>
      <c r="BWG159" s="37"/>
      <c r="BWH159" s="37"/>
      <c r="BWI159" s="37"/>
      <c r="BWJ159" s="37"/>
      <c r="BWK159" s="37"/>
      <c r="BWL159" s="37"/>
      <c r="BWM159" s="37"/>
      <c r="BWN159" s="37"/>
      <c r="BWO159" s="37"/>
      <c r="BWP159" s="37"/>
      <c r="BWQ159" s="37"/>
      <c r="BWR159" s="37"/>
      <c r="BWS159" s="37"/>
      <c r="BWT159" s="37"/>
      <c r="BWU159" s="37"/>
      <c r="BWV159" s="37"/>
      <c r="BWW159" s="37"/>
      <c r="BWX159" s="37"/>
      <c r="BWY159" s="37"/>
      <c r="BWZ159" s="37"/>
      <c r="BXA159" s="37"/>
      <c r="BXB159" s="37"/>
      <c r="BXC159" s="37"/>
      <c r="BXD159" s="37"/>
      <c r="BXE159" s="37"/>
      <c r="BXF159" s="37"/>
      <c r="BXG159" s="37"/>
      <c r="BXH159" s="37"/>
      <c r="BXI159" s="37"/>
      <c r="BXJ159" s="37"/>
      <c r="BXK159" s="37"/>
      <c r="BXL159" s="37"/>
      <c r="BXM159" s="37"/>
      <c r="BXN159" s="37"/>
      <c r="BXO159" s="37"/>
      <c r="BXP159" s="37"/>
      <c r="BXQ159" s="37"/>
      <c r="BXR159" s="37"/>
      <c r="BXS159" s="37"/>
      <c r="BXT159" s="37"/>
      <c r="BXU159" s="37"/>
      <c r="BXV159" s="37"/>
      <c r="BXW159" s="37"/>
      <c r="BXX159" s="37"/>
      <c r="BXY159" s="37"/>
      <c r="BXZ159" s="37"/>
      <c r="BYA159" s="37"/>
      <c r="BYB159" s="37"/>
      <c r="BYC159" s="37"/>
      <c r="BYD159" s="37"/>
      <c r="BYE159" s="37"/>
      <c r="BYF159" s="37"/>
      <c r="BYG159" s="37"/>
      <c r="BYH159" s="37"/>
      <c r="BYI159" s="37"/>
      <c r="BYJ159" s="37"/>
      <c r="BYK159" s="37"/>
      <c r="BYL159" s="37"/>
      <c r="BYM159" s="37"/>
      <c r="BYN159" s="37"/>
      <c r="BYO159" s="37"/>
      <c r="BYP159" s="37"/>
      <c r="BYQ159" s="37"/>
      <c r="BYR159" s="37"/>
      <c r="BYS159" s="37"/>
      <c r="BYT159" s="37"/>
      <c r="BYU159" s="37"/>
      <c r="BYV159" s="37"/>
      <c r="BYW159" s="37"/>
      <c r="BYX159" s="37"/>
      <c r="BYY159" s="37"/>
      <c r="BYZ159" s="37"/>
      <c r="BZA159" s="37"/>
      <c r="BZB159" s="37"/>
      <c r="BZC159" s="37"/>
      <c r="BZD159" s="37"/>
      <c r="BZE159" s="37"/>
      <c r="BZF159" s="37"/>
      <c r="BZG159" s="37"/>
      <c r="BZH159" s="37"/>
      <c r="BZI159" s="37"/>
      <c r="BZJ159" s="37"/>
      <c r="BZK159" s="37"/>
      <c r="BZL159" s="37"/>
      <c r="BZM159" s="37"/>
      <c r="BZN159" s="37"/>
      <c r="BZO159" s="37"/>
      <c r="BZP159" s="37"/>
      <c r="BZQ159" s="37"/>
      <c r="BZR159" s="37"/>
      <c r="BZS159" s="37"/>
      <c r="BZT159" s="37"/>
      <c r="BZU159" s="37"/>
      <c r="BZV159" s="37"/>
      <c r="BZW159" s="37"/>
      <c r="BZX159" s="37"/>
      <c r="BZY159" s="37"/>
      <c r="BZZ159" s="37"/>
      <c r="CAA159" s="37"/>
      <c r="CAB159" s="37"/>
      <c r="CAC159" s="37"/>
      <c r="CAD159" s="37"/>
      <c r="CAE159" s="37"/>
      <c r="CAF159" s="37"/>
      <c r="CAG159" s="37"/>
      <c r="CAH159" s="37"/>
      <c r="CAI159" s="37"/>
      <c r="CAJ159" s="37"/>
      <c r="CAK159" s="37"/>
      <c r="CAL159" s="37"/>
      <c r="CAM159" s="37"/>
      <c r="CAN159" s="37"/>
      <c r="CAO159" s="37"/>
      <c r="CAP159" s="37"/>
      <c r="CAQ159" s="37"/>
      <c r="CAR159" s="37"/>
      <c r="CAS159" s="37"/>
      <c r="CAT159" s="37"/>
      <c r="CAU159" s="37"/>
      <c r="CAV159" s="37"/>
      <c r="CAW159" s="37"/>
      <c r="CAX159" s="37"/>
      <c r="CAY159" s="37"/>
      <c r="CAZ159" s="37"/>
      <c r="CBA159" s="37"/>
      <c r="CBB159" s="37"/>
      <c r="CBC159" s="37"/>
      <c r="CBD159" s="37"/>
      <c r="CBE159" s="37"/>
      <c r="CBF159" s="37"/>
      <c r="CBG159" s="37"/>
      <c r="CBH159" s="37"/>
      <c r="CBI159" s="37"/>
      <c r="CBJ159" s="37"/>
      <c r="CBK159" s="37"/>
      <c r="CBL159" s="37"/>
      <c r="CBM159" s="37"/>
      <c r="CBN159" s="37"/>
      <c r="CBO159" s="37"/>
      <c r="CBP159" s="37"/>
      <c r="CBQ159" s="37"/>
      <c r="CBR159" s="37"/>
      <c r="CBS159" s="37"/>
      <c r="CBT159" s="37"/>
      <c r="CBU159" s="37"/>
      <c r="CBV159" s="37"/>
      <c r="CBW159" s="37"/>
      <c r="CBX159" s="37"/>
      <c r="CBY159" s="37"/>
      <c r="CBZ159" s="37"/>
      <c r="CCA159" s="37"/>
      <c r="CCB159" s="37"/>
      <c r="CCC159" s="37"/>
      <c r="CCD159" s="37"/>
      <c r="CCE159" s="37"/>
      <c r="CCF159" s="37"/>
      <c r="CCG159" s="37"/>
      <c r="CCH159" s="37"/>
      <c r="CCI159" s="37"/>
      <c r="CCJ159" s="37"/>
      <c r="CCK159" s="37"/>
      <c r="CCL159" s="37"/>
      <c r="CCM159" s="37"/>
      <c r="CCN159" s="37"/>
      <c r="CCO159" s="37"/>
      <c r="CCP159" s="37"/>
      <c r="CCQ159" s="37"/>
      <c r="CCR159" s="37"/>
      <c r="CCS159" s="37"/>
      <c r="CCT159" s="37"/>
      <c r="CCU159" s="37"/>
      <c r="CCV159" s="37"/>
      <c r="CCW159" s="37"/>
      <c r="CCX159" s="37"/>
      <c r="CCY159" s="37"/>
      <c r="CCZ159" s="37"/>
      <c r="CDA159" s="37"/>
      <c r="CDB159" s="37"/>
      <c r="CDC159" s="37"/>
      <c r="CDD159" s="37"/>
      <c r="CDE159" s="37"/>
      <c r="CDF159" s="37"/>
      <c r="CDG159" s="37"/>
      <c r="CDH159" s="37"/>
      <c r="CDI159" s="37"/>
      <c r="CDJ159" s="37"/>
      <c r="CDK159" s="37"/>
      <c r="CDL159" s="37"/>
      <c r="CDM159" s="37"/>
      <c r="CDN159" s="37"/>
      <c r="CDO159" s="37"/>
      <c r="CDP159" s="37"/>
      <c r="CDQ159" s="37"/>
      <c r="CDR159" s="37"/>
      <c r="CDS159" s="37"/>
      <c r="CDT159" s="37"/>
      <c r="CDU159" s="37"/>
      <c r="CDV159" s="37"/>
      <c r="CDW159" s="37"/>
      <c r="CDX159" s="37"/>
      <c r="CDY159" s="37"/>
      <c r="CDZ159" s="37"/>
      <c r="CEA159" s="37"/>
      <c r="CEB159" s="37"/>
      <c r="CEC159" s="37"/>
      <c r="CED159" s="37"/>
      <c r="CEE159" s="37"/>
      <c r="CEF159" s="37"/>
      <c r="CEG159" s="37"/>
      <c r="CEH159" s="37"/>
      <c r="CEI159" s="37"/>
      <c r="CEJ159" s="37"/>
      <c r="CEK159" s="37"/>
      <c r="CEL159" s="37"/>
      <c r="CEM159" s="37"/>
      <c r="CEN159" s="37"/>
      <c r="CEO159" s="37"/>
      <c r="CEP159" s="37"/>
      <c r="CEQ159" s="37"/>
      <c r="CER159" s="37"/>
      <c r="CES159" s="37"/>
      <c r="CET159" s="37"/>
      <c r="CEU159" s="37"/>
      <c r="CEV159" s="37"/>
      <c r="CEW159" s="37"/>
      <c r="CEX159" s="37"/>
      <c r="CEY159" s="37"/>
      <c r="CEZ159" s="37"/>
      <c r="CFA159" s="37"/>
      <c r="CFB159" s="37"/>
      <c r="CFC159" s="37"/>
      <c r="CFD159" s="37"/>
      <c r="CFE159" s="37"/>
      <c r="CFF159" s="37"/>
      <c r="CFG159" s="37"/>
      <c r="CFH159" s="37"/>
      <c r="CFI159" s="37"/>
      <c r="CFJ159" s="37"/>
      <c r="CFK159" s="37"/>
      <c r="CFL159" s="37"/>
      <c r="CFM159" s="37"/>
      <c r="CFN159" s="37"/>
      <c r="CFO159" s="37"/>
      <c r="CFP159" s="37"/>
      <c r="CFQ159" s="37"/>
      <c r="CFR159" s="37"/>
      <c r="CFS159" s="37"/>
      <c r="CFT159" s="37"/>
      <c r="CFU159" s="37"/>
      <c r="CFV159" s="37"/>
      <c r="CFW159" s="37"/>
      <c r="CFX159" s="37"/>
      <c r="CFY159" s="37"/>
      <c r="CFZ159" s="37"/>
      <c r="CGA159" s="37"/>
      <c r="CGB159" s="37"/>
      <c r="CGC159" s="37"/>
      <c r="CGD159" s="37"/>
      <c r="CGE159" s="37"/>
      <c r="CGF159" s="37"/>
      <c r="CGG159" s="37"/>
      <c r="CGH159" s="37"/>
      <c r="CGI159" s="37"/>
      <c r="CGJ159" s="37"/>
      <c r="CGK159" s="37"/>
      <c r="CGL159" s="37"/>
      <c r="CGM159" s="37"/>
      <c r="CGN159" s="37"/>
      <c r="CGO159" s="37"/>
      <c r="CGP159" s="37"/>
      <c r="CGQ159" s="37"/>
      <c r="CGR159" s="37"/>
      <c r="CGS159" s="37"/>
      <c r="CGT159" s="37"/>
      <c r="CGU159" s="37"/>
      <c r="CGV159" s="37"/>
      <c r="CGW159" s="37"/>
      <c r="CGX159" s="37"/>
      <c r="CGY159" s="37"/>
      <c r="CGZ159" s="37"/>
      <c r="CHA159" s="37"/>
      <c r="CHB159" s="37"/>
      <c r="CHC159" s="37"/>
      <c r="CHD159" s="37"/>
      <c r="CHE159" s="37"/>
      <c r="CHF159" s="37"/>
      <c r="CHG159" s="37"/>
      <c r="CHH159" s="37"/>
      <c r="CHI159" s="37"/>
      <c r="CHJ159" s="37"/>
      <c r="CHK159" s="37"/>
      <c r="CHL159" s="37"/>
      <c r="CHM159" s="37"/>
      <c r="CHN159" s="37"/>
      <c r="CHO159" s="37"/>
      <c r="CHP159" s="37"/>
      <c r="CHQ159" s="37"/>
      <c r="CHR159" s="37"/>
      <c r="CHS159" s="37"/>
      <c r="CHT159" s="37"/>
      <c r="CHU159" s="37"/>
      <c r="CHV159" s="37"/>
      <c r="CHW159" s="37"/>
      <c r="CHX159" s="37"/>
      <c r="CHY159" s="37"/>
      <c r="CHZ159" s="37"/>
      <c r="CIA159" s="37"/>
      <c r="CIB159" s="37"/>
      <c r="CIC159" s="37"/>
      <c r="CID159" s="37"/>
      <c r="CIE159" s="37"/>
      <c r="CIF159" s="37"/>
      <c r="CIG159" s="37"/>
      <c r="CIH159" s="37"/>
      <c r="CII159" s="37"/>
      <c r="CIJ159" s="37"/>
      <c r="CIK159" s="37"/>
      <c r="CIL159" s="37"/>
      <c r="CIM159" s="37"/>
      <c r="CIN159" s="37"/>
      <c r="CIO159" s="37"/>
      <c r="CIP159" s="37"/>
      <c r="CIQ159" s="37"/>
      <c r="CIR159" s="37"/>
      <c r="CIS159" s="37"/>
      <c r="CIT159" s="37"/>
      <c r="CIU159" s="37"/>
      <c r="CIV159" s="37"/>
      <c r="CIW159" s="37"/>
      <c r="CIX159" s="37"/>
      <c r="CIY159" s="37"/>
      <c r="CIZ159" s="37"/>
      <c r="CJA159" s="37"/>
      <c r="CJB159" s="37"/>
      <c r="CJC159" s="37"/>
      <c r="CJD159" s="37"/>
      <c r="CJE159" s="37"/>
      <c r="CJF159" s="37"/>
      <c r="CJG159" s="37"/>
      <c r="CJH159" s="37"/>
      <c r="CJI159" s="37"/>
      <c r="CJJ159" s="37"/>
      <c r="CJK159" s="37"/>
      <c r="CJL159" s="37"/>
      <c r="CJM159" s="37"/>
      <c r="CJN159" s="37"/>
      <c r="CJO159" s="37"/>
      <c r="CJP159" s="37"/>
      <c r="CJQ159" s="37"/>
      <c r="CJR159" s="37"/>
      <c r="CJS159" s="37"/>
      <c r="CJT159" s="37"/>
      <c r="CJU159" s="37"/>
      <c r="CJV159" s="37"/>
      <c r="CJW159" s="37"/>
      <c r="CJX159" s="37"/>
      <c r="CJY159" s="37"/>
      <c r="CJZ159" s="37"/>
      <c r="CKA159" s="37"/>
      <c r="CKB159" s="37"/>
      <c r="CKC159" s="37"/>
      <c r="CKD159" s="37"/>
      <c r="CKE159" s="37"/>
      <c r="CKF159" s="37"/>
      <c r="CKG159" s="37"/>
      <c r="CKH159" s="37"/>
      <c r="CKI159" s="37"/>
      <c r="CKJ159" s="37"/>
      <c r="CKK159" s="37"/>
      <c r="CKL159" s="37"/>
      <c r="CKM159" s="37"/>
      <c r="CKN159" s="37"/>
      <c r="CKO159" s="37"/>
      <c r="CKP159" s="37"/>
      <c r="CKQ159" s="37"/>
      <c r="CKR159" s="37"/>
      <c r="CKS159" s="37"/>
      <c r="CKT159" s="37"/>
      <c r="CKU159" s="37"/>
      <c r="CKV159" s="37"/>
      <c r="CKW159" s="37"/>
      <c r="CKX159" s="37"/>
      <c r="CKY159" s="37"/>
      <c r="CKZ159" s="37"/>
      <c r="CLA159" s="37"/>
      <c r="CLB159" s="37"/>
      <c r="CLC159" s="37"/>
      <c r="CLD159" s="37"/>
      <c r="CLE159" s="37"/>
      <c r="CLF159" s="37"/>
      <c r="CLG159" s="37"/>
      <c r="CLH159" s="37"/>
      <c r="CLI159" s="37"/>
      <c r="CLJ159" s="37"/>
      <c r="CLK159" s="37"/>
      <c r="CLL159" s="37"/>
      <c r="CLM159" s="37"/>
      <c r="CLN159" s="37"/>
      <c r="CLO159" s="37"/>
      <c r="CLP159" s="37"/>
      <c r="CLQ159" s="37"/>
      <c r="CLR159" s="37"/>
      <c r="CLS159" s="37"/>
      <c r="CLT159" s="37"/>
      <c r="CLU159" s="37"/>
      <c r="CLV159" s="37"/>
      <c r="CLW159" s="37"/>
      <c r="CLX159" s="37"/>
      <c r="CLY159" s="37"/>
      <c r="CLZ159" s="37"/>
      <c r="CMA159" s="37"/>
      <c r="CMB159" s="37"/>
      <c r="CMC159" s="37"/>
      <c r="CMD159" s="37"/>
      <c r="CME159" s="37"/>
      <c r="CMF159" s="37"/>
      <c r="CMG159" s="37"/>
      <c r="CMH159" s="37"/>
      <c r="CMI159" s="37"/>
      <c r="CMJ159" s="37"/>
      <c r="CMK159" s="37"/>
      <c r="CML159" s="37"/>
      <c r="CMM159" s="37"/>
      <c r="CMN159" s="37"/>
      <c r="CMO159" s="37"/>
      <c r="CMP159" s="37"/>
      <c r="CMQ159" s="37"/>
      <c r="CMR159" s="37"/>
      <c r="CMS159" s="37"/>
      <c r="CMT159" s="37"/>
      <c r="CMU159" s="37"/>
      <c r="CMV159" s="37"/>
      <c r="CMW159" s="37"/>
      <c r="CMX159" s="37"/>
      <c r="CMY159" s="37"/>
      <c r="CMZ159" s="37"/>
      <c r="CNA159" s="37"/>
      <c r="CNB159" s="37"/>
      <c r="CNC159" s="37"/>
      <c r="CND159" s="37"/>
      <c r="CNE159" s="37"/>
      <c r="CNF159" s="37"/>
      <c r="CNG159" s="37"/>
      <c r="CNH159" s="37"/>
      <c r="CNI159" s="37"/>
      <c r="CNJ159" s="37"/>
      <c r="CNK159" s="37"/>
      <c r="CNL159" s="37"/>
      <c r="CNM159" s="37"/>
      <c r="CNN159" s="37"/>
      <c r="CNO159" s="37"/>
      <c r="CNP159" s="37"/>
      <c r="CNQ159" s="37"/>
      <c r="CNR159" s="37"/>
      <c r="CNS159" s="37"/>
      <c r="CNT159" s="37"/>
      <c r="CNU159" s="37"/>
      <c r="CNV159" s="37"/>
      <c r="CNW159" s="37"/>
      <c r="CNX159" s="37"/>
      <c r="CNY159" s="37"/>
      <c r="CNZ159" s="37"/>
      <c r="COA159" s="37"/>
      <c r="COB159" s="37"/>
      <c r="COC159" s="37"/>
      <c r="COD159" s="37"/>
      <c r="COE159" s="37"/>
      <c r="COF159" s="37"/>
      <c r="COG159" s="37"/>
      <c r="COH159" s="37"/>
      <c r="COI159" s="37"/>
      <c r="COJ159" s="37"/>
      <c r="COK159" s="37"/>
      <c r="COL159" s="37"/>
      <c r="COM159" s="37"/>
      <c r="CON159" s="37"/>
      <c r="COO159" s="37"/>
      <c r="COP159" s="37"/>
      <c r="COQ159" s="37"/>
      <c r="COR159" s="37"/>
      <c r="COS159" s="37"/>
      <c r="COT159" s="37"/>
      <c r="COU159" s="37"/>
      <c r="COV159" s="37"/>
      <c r="COW159" s="37"/>
      <c r="COX159" s="37"/>
      <c r="COY159" s="37"/>
      <c r="COZ159" s="37"/>
      <c r="CPA159" s="37"/>
      <c r="CPB159" s="37"/>
      <c r="CPC159" s="37"/>
      <c r="CPD159" s="37"/>
      <c r="CPE159" s="37"/>
      <c r="CPF159" s="37"/>
      <c r="CPG159" s="37"/>
      <c r="CPH159" s="37"/>
      <c r="CPI159" s="37"/>
      <c r="CPJ159" s="37"/>
      <c r="CPK159" s="37"/>
      <c r="CPL159" s="37"/>
      <c r="CPM159" s="37"/>
      <c r="CPN159" s="37"/>
      <c r="CPO159" s="37"/>
      <c r="CPP159" s="37"/>
      <c r="CPQ159" s="37"/>
      <c r="CPR159" s="37"/>
      <c r="CPS159" s="37"/>
      <c r="CPT159" s="37"/>
      <c r="CPU159" s="37"/>
      <c r="CPV159" s="37"/>
      <c r="CPW159" s="37"/>
      <c r="CPX159" s="37"/>
      <c r="CPY159" s="37"/>
      <c r="CPZ159" s="37"/>
      <c r="CQA159" s="37"/>
      <c r="CQB159" s="37"/>
      <c r="CQC159" s="37"/>
      <c r="CQD159" s="37"/>
      <c r="CQE159" s="37"/>
      <c r="CQF159" s="37"/>
      <c r="CQG159" s="37"/>
      <c r="CQH159" s="37"/>
      <c r="CQI159" s="37"/>
      <c r="CQJ159" s="37"/>
      <c r="CQK159" s="37"/>
      <c r="CQL159" s="37"/>
      <c r="CQM159" s="37"/>
      <c r="CQN159" s="37"/>
      <c r="CQO159" s="37"/>
      <c r="CQP159" s="37"/>
      <c r="CQQ159" s="37"/>
      <c r="CQR159" s="37"/>
      <c r="CQS159" s="37"/>
      <c r="CQT159" s="37"/>
      <c r="CQU159" s="37"/>
      <c r="CQV159" s="37"/>
      <c r="CQW159" s="37"/>
      <c r="CQX159" s="37"/>
      <c r="CQY159" s="37"/>
      <c r="CQZ159" s="37"/>
      <c r="CRA159" s="37"/>
      <c r="CRB159" s="37"/>
      <c r="CRC159" s="37"/>
      <c r="CRD159" s="37"/>
      <c r="CRE159" s="37"/>
      <c r="CRF159" s="37"/>
      <c r="CRG159" s="37"/>
      <c r="CRH159" s="37"/>
      <c r="CRI159" s="37"/>
      <c r="CRJ159" s="37"/>
      <c r="CRK159" s="37"/>
      <c r="CRL159" s="37"/>
      <c r="CRM159" s="37"/>
      <c r="CRN159" s="37"/>
      <c r="CRO159" s="37"/>
      <c r="CRP159" s="37"/>
      <c r="CRQ159" s="37"/>
      <c r="CRR159" s="37"/>
      <c r="CRS159" s="37"/>
      <c r="CRT159" s="37"/>
      <c r="CRU159" s="37"/>
      <c r="CRV159" s="37"/>
      <c r="CRW159" s="37"/>
      <c r="CRX159" s="37"/>
      <c r="CRY159" s="37"/>
      <c r="CRZ159" s="37"/>
      <c r="CSA159" s="37"/>
      <c r="CSB159" s="37"/>
      <c r="CSC159" s="37"/>
      <c r="CSD159" s="37"/>
      <c r="CSE159" s="37"/>
      <c r="CSF159" s="37"/>
      <c r="CSG159" s="37"/>
      <c r="CSH159" s="37"/>
      <c r="CSI159" s="37"/>
      <c r="CSJ159" s="37"/>
      <c r="CSK159" s="37"/>
      <c r="CSL159" s="37"/>
      <c r="CSM159" s="37"/>
      <c r="CSN159" s="37"/>
      <c r="CSO159" s="37"/>
      <c r="CSP159" s="37"/>
      <c r="CSQ159" s="37"/>
      <c r="CSR159" s="37"/>
      <c r="CSS159" s="37"/>
      <c r="CST159" s="37"/>
      <c r="CSU159" s="37"/>
      <c r="CSV159" s="37"/>
      <c r="CSW159" s="37"/>
      <c r="CSX159" s="37"/>
      <c r="CSY159" s="37"/>
      <c r="CSZ159" s="37"/>
      <c r="CTA159" s="37"/>
      <c r="CTB159" s="37"/>
      <c r="CTC159" s="37"/>
      <c r="CTD159" s="37"/>
      <c r="CTE159" s="37"/>
      <c r="CTF159" s="37"/>
      <c r="CTG159" s="37"/>
      <c r="CTH159" s="37"/>
      <c r="CTI159" s="37"/>
      <c r="CTJ159" s="37"/>
      <c r="CTK159" s="37"/>
      <c r="CTL159" s="37"/>
      <c r="CTM159" s="37"/>
      <c r="CTN159" s="37"/>
      <c r="CTO159" s="37"/>
      <c r="CTP159" s="37"/>
      <c r="CTQ159" s="37"/>
      <c r="CTR159" s="37"/>
      <c r="CTS159" s="37"/>
      <c r="CTT159" s="37"/>
      <c r="CTU159" s="37"/>
      <c r="CTV159" s="37"/>
      <c r="CTW159" s="37"/>
      <c r="CTX159" s="37"/>
      <c r="CTY159" s="37"/>
      <c r="CTZ159" s="37"/>
      <c r="CUA159" s="37"/>
      <c r="CUB159" s="37"/>
      <c r="CUC159" s="37"/>
      <c r="CUD159" s="37"/>
      <c r="CUE159" s="37"/>
      <c r="CUF159" s="37"/>
      <c r="CUG159" s="37"/>
      <c r="CUH159" s="37"/>
      <c r="CUI159" s="37"/>
      <c r="CUJ159" s="37"/>
      <c r="CUK159" s="37"/>
      <c r="CUL159" s="37"/>
      <c r="CUM159" s="37"/>
      <c r="CUN159" s="37"/>
      <c r="CUO159" s="37"/>
      <c r="CUP159" s="37"/>
      <c r="CUQ159" s="37"/>
      <c r="CUR159" s="37"/>
      <c r="CUS159" s="37"/>
      <c r="CUT159" s="37"/>
      <c r="CUU159" s="37"/>
      <c r="CUV159" s="37"/>
      <c r="CUW159" s="37"/>
      <c r="CUX159" s="37"/>
      <c r="CUY159" s="37"/>
      <c r="CUZ159" s="37"/>
      <c r="CVA159" s="37"/>
      <c r="CVB159" s="37"/>
      <c r="CVC159" s="37"/>
      <c r="CVD159" s="37"/>
      <c r="CVE159" s="37"/>
      <c r="CVF159" s="37"/>
      <c r="CVG159" s="37"/>
      <c r="CVH159" s="37"/>
      <c r="CVI159" s="37"/>
      <c r="CVJ159" s="37"/>
      <c r="CVK159" s="37"/>
      <c r="CVL159" s="37"/>
      <c r="CVM159" s="37"/>
      <c r="CVN159" s="37"/>
      <c r="CVO159" s="37"/>
      <c r="CVP159" s="37"/>
      <c r="CVQ159" s="37"/>
      <c r="CVR159" s="37"/>
      <c r="CVS159" s="37"/>
      <c r="CVT159" s="37"/>
      <c r="CVU159" s="37"/>
      <c r="CVV159" s="37"/>
      <c r="CVW159" s="37"/>
      <c r="CVX159" s="37"/>
      <c r="CVY159" s="37"/>
      <c r="CVZ159" s="37"/>
      <c r="CWA159" s="37"/>
      <c r="CWB159" s="37"/>
      <c r="CWC159" s="37"/>
      <c r="CWD159" s="37"/>
      <c r="CWE159" s="37"/>
      <c r="CWF159" s="37"/>
      <c r="CWG159" s="37"/>
      <c r="CWH159" s="37"/>
      <c r="CWI159" s="37"/>
      <c r="CWJ159" s="37"/>
      <c r="CWK159" s="37"/>
      <c r="CWL159" s="37"/>
      <c r="CWM159" s="37"/>
      <c r="CWN159" s="37"/>
      <c r="CWO159" s="37"/>
      <c r="CWP159" s="37"/>
      <c r="CWQ159" s="37"/>
      <c r="CWR159" s="37"/>
      <c r="CWS159" s="37"/>
      <c r="CWT159" s="37"/>
      <c r="CWU159" s="37"/>
      <c r="CWV159" s="37"/>
      <c r="CWW159" s="37"/>
      <c r="CWX159" s="37"/>
      <c r="CWY159" s="37"/>
      <c r="CWZ159" s="37"/>
      <c r="CXA159" s="37"/>
      <c r="CXB159" s="37"/>
      <c r="CXC159" s="37"/>
      <c r="CXD159" s="37"/>
      <c r="CXE159" s="37"/>
      <c r="CXF159" s="37"/>
      <c r="CXG159" s="37"/>
      <c r="CXH159" s="37"/>
      <c r="CXI159" s="37"/>
      <c r="CXJ159" s="37"/>
      <c r="CXK159" s="37"/>
      <c r="CXL159" s="37"/>
      <c r="CXM159" s="37"/>
      <c r="CXN159" s="37"/>
      <c r="CXO159" s="37"/>
      <c r="CXP159" s="37"/>
      <c r="CXQ159" s="37"/>
      <c r="CXR159" s="37"/>
      <c r="CXS159" s="37"/>
      <c r="CXT159" s="37"/>
      <c r="CXU159" s="37"/>
      <c r="CXV159" s="37"/>
      <c r="CXW159" s="37"/>
      <c r="CXX159" s="37"/>
      <c r="CXY159" s="37"/>
      <c r="CXZ159" s="37"/>
      <c r="CYA159" s="37"/>
      <c r="CYB159" s="37"/>
      <c r="CYC159" s="37"/>
      <c r="CYD159" s="37"/>
      <c r="CYE159" s="37"/>
      <c r="CYF159" s="37"/>
      <c r="CYG159" s="37"/>
      <c r="CYH159" s="37"/>
      <c r="CYI159" s="37"/>
      <c r="CYJ159" s="37"/>
      <c r="CYK159" s="37"/>
      <c r="CYL159" s="37"/>
      <c r="CYM159" s="37"/>
      <c r="CYN159" s="37"/>
      <c r="CYO159" s="37"/>
      <c r="CYP159" s="37"/>
      <c r="CYQ159" s="37"/>
      <c r="CYR159" s="37"/>
      <c r="CYS159" s="37"/>
      <c r="CYT159" s="37"/>
      <c r="CYU159" s="37"/>
      <c r="CYV159" s="37"/>
      <c r="CYW159" s="37"/>
      <c r="CYX159" s="37"/>
      <c r="CYY159" s="37"/>
      <c r="CYZ159" s="37"/>
      <c r="CZA159" s="37"/>
      <c r="CZB159" s="37"/>
      <c r="CZC159" s="37"/>
      <c r="CZD159" s="37"/>
      <c r="CZE159" s="37"/>
      <c r="CZF159" s="37"/>
      <c r="CZG159" s="37"/>
      <c r="CZH159" s="37"/>
      <c r="CZI159" s="37"/>
      <c r="CZJ159" s="37"/>
      <c r="CZK159" s="37"/>
      <c r="CZL159" s="37"/>
      <c r="CZM159" s="37"/>
      <c r="CZN159" s="37"/>
      <c r="CZO159" s="37"/>
      <c r="CZP159" s="37"/>
      <c r="CZQ159" s="37"/>
      <c r="CZR159" s="37"/>
      <c r="CZS159" s="37"/>
      <c r="CZT159" s="37"/>
      <c r="CZU159" s="37"/>
      <c r="CZV159" s="37"/>
      <c r="CZW159" s="37"/>
      <c r="CZX159" s="37"/>
      <c r="CZY159" s="37"/>
      <c r="CZZ159" s="37"/>
      <c r="DAA159" s="37"/>
      <c r="DAB159" s="37"/>
      <c r="DAC159" s="37"/>
      <c r="DAD159" s="37"/>
      <c r="DAE159" s="37"/>
      <c r="DAF159" s="37"/>
      <c r="DAG159" s="37"/>
      <c r="DAH159" s="37"/>
      <c r="DAI159" s="37"/>
      <c r="DAJ159" s="37"/>
      <c r="DAK159" s="37"/>
      <c r="DAL159" s="37"/>
      <c r="DAM159" s="37"/>
      <c r="DAN159" s="37"/>
      <c r="DAO159" s="37"/>
      <c r="DAP159" s="37"/>
      <c r="DAQ159" s="37"/>
      <c r="DAR159" s="37"/>
      <c r="DAS159" s="37"/>
      <c r="DAT159" s="37"/>
      <c r="DAU159" s="37"/>
      <c r="DAV159" s="37"/>
      <c r="DAW159" s="37"/>
      <c r="DAX159" s="37"/>
      <c r="DAY159" s="37"/>
      <c r="DAZ159" s="37"/>
      <c r="DBA159" s="37"/>
      <c r="DBB159" s="37"/>
      <c r="DBC159" s="37"/>
      <c r="DBD159" s="37"/>
      <c r="DBE159" s="37"/>
      <c r="DBF159" s="37"/>
      <c r="DBG159" s="37"/>
      <c r="DBH159" s="37"/>
      <c r="DBI159" s="37"/>
      <c r="DBJ159" s="37"/>
      <c r="DBK159" s="37"/>
      <c r="DBL159" s="37"/>
      <c r="DBM159" s="37"/>
      <c r="DBN159" s="37"/>
      <c r="DBO159" s="37"/>
      <c r="DBP159" s="37"/>
      <c r="DBQ159" s="37"/>
      <c r="DBR159" s="37"/>
      <c r="DBS159" s="37"/>
      <c r="DBT159" s="37"/>
      <c r="DBU159" s="37"/>
      <c r="DBV159" s="37"/>
      <c r="DBW159" s="37"/>
      <c r="DBX159" s="37"/>
      <c r="DBY159" s="37"/>
      <c r="DBZ159" s="37"/>
      <c r="DCA159" s="37"/>
      <c r="DCB159" s="37"/>
      <c r="DCC159" s="37"/>
      <c r="DCD159" s="37"/>
      <c r="DCE159" s="37"/>
      <c r="DCF159" s="37"/>
      <c r="DCG159" s="37"/>
      <c r="DCH159" s="37"/>
      <c r="DCI159" s="37"/>
      <c r="DCJ159" s="37"/>
      <c r="DCK159" s="37"/>
      <c r="DCL159" s="37"/>
      <c r="DCM159" s="37"/>
      <c r="DCN159" s="37"/>
      <c r="DCO159" s="37"/>
      <c r="DCP159" s="37"/>
      <c r="DCQ159" s="37"/>
      <c r="DCR159" s="37"/>
      <c r="DCS159" s="37"/>
      <c r="DCT159" s="37"/>
      <c r="DCU159" s="37"/>
      <c r="DCV159" s="37"/>
      <c r="DCW159" s="37"/>
      <c r="DCX159" s="37"/>
      <c r="DCY159" s="37"/>
      <c r="DCZ159" s="37"/>
      <c r="DDA159" s="37"/>
      <c r="DDB159" s="37"/>
      <c r="DDC159" s="37"/>
      <c r="DDD159" s="37"/>
      <c r="DDE159" s="37"/>
      <c r="DDF159" s="37"/>
      <c r="DDG159" s="37"/>
      <c r="DDH159" s="37"/>
      <c r="DDI159" s="37"/>
      <c r="DDJ159" s="37"/>
      <c r="DDK159" s="37"/>
      <c r="DDL159" s="37"/>
      <c r="DDM159" s="37"/>
      <c r="DDN159" s="37"/>
      <c r="DDO159" s="37"/>
      <c r="DDP159" s="37"/>
      <c r="DDQ159" s="37"/>
      <c r="DDR159" s="37"/>
      <c r="DDS159" s="37"/>
      <c r="DDT159" s="37"/>
      <c r="DDU159" s="37"/>
      <c r="DDV159" s="37"/>
      <c r="DDW159" s="37"/>
      <c r="DDX159" s="37"/>
      <c r="DDY159" s="37"/>
      <c r="DDZ159" s="37"/>
      <c r="DEA159" s="37"/>
      <c r="DEB159" s="37"/>
      <c r="DEC159" s="37"/>
      <c r="DED159" s="37"/>
      <c r="DEE159" s="37"/>
      <c r="DEF159" s="37"/>
      <c r="DEG159" s="37"/>
      <c r="DEH159" s="37"/>
      <c r="DEI159" s="37"/>
      <c r="DEJ159" s="37"/>
      <c r="DEK159" s="37"/>
      <c r="DEL159" s="37"/>
      <c r="DEM159" s="37"/>
      <c r="DEN159" s="37"/>
      <c r="DEO159" s="37"/>
      <c r="DEP159" s="37"/>
      <c r="DEQ159" s="37"/>
      <c r="DER159" s="37"/>
      <c r="DES159" s="37"/>
      <c r="DET159" s="37"/>
      <c r="DEU159" s="37"/>
      <c r="DEV159" s="37"/>
      <c r="DEW159" s="37"/>
      <c r="DEX159" s="37"/>
      <c r="DEY159" s="37"/>
      <c r="DEZ159" s="37"/>
      <c r="DFA159" s="37"/>
      <c r="DFB159" s="37"/>
      <c r="DFC159" s="37"/>
      <c r="DFD159" s="37"/>
      <c r="DFE159" s="37"/>
      <c r="DFF159" s="37"/>
      <c r="DFG159" s="37"/>
      <c r="DFH159" s="37"/>
      <c r="DFI159" s="37"/>
      <c r="DFJ159" s="37"/>
      <c r="DFK159" s="37"/>
      <c r="DFL159" s="37"/>
      <c r="DFM159" s="37"/>
      <c r="DFN159" s="37"/>
      <c r="DFO159" s="37"/>
      <c r="DFP159" s="37"/>
      <c r="DFQ159" s="37"/>
      <c r="DFR159" s="37"/>
      <c r="DFS159" s="37"/>
      <c r="DFT159" s="37"/>
      <c r="DFU159" s="37"/>
      <c r="DFV159" s="37"/>
      <c r="DFW159" s="37"/>
      <c r="DFX159" s="37"/>
      <c r="DFY159" s="37"/>
      <c r="DFZ159" s="37"/>
      <c r="DGA159" s="37"/>
      <c r="DGB159" s="37"/>
      <c r="DGC159" s="37"/>
      <c r="DGD159" s="37"/>
      <c r="DGE159" s="37"/>
      <c r="DGF159" s="37"/>
      <c r="DGG159" s="37"/>
      <c r="DGH159" s="37"/>
      <c r="DGI159" s="37"/>
      <c r="DGJ159" s="37"/>
      <c r="DGK159" s="37"/>
      <c r="DGL159" s="37"/>
      <c r="DGM159" s="37"/>
      <c r="DGN159" s="37"/>
      <c r="DGO159" s="37"/>
      <c r="DGP159" s="37"/>
      <c r="DGQ159" s="37"/>
      <c r="DGR159" s="37"/>
      <c r="DGS159" s="37"/>
      <c r="DGT159" s="37"/>
      <c r="DGU159" s="37"/>
      <c r="DGV159" s="37"/>
      <c r="DGW159" s="37"/>
      <c r="DGX159" s="37"/>
      <c r="DGY159" s="37"/>
      <c r="DGZ159" s="37"/>
      <c r="DHA159" s="37"/>
      <c r="DHB159" s="37"/>
      <c r="DHC159" s="37"/>
      <c r="DHD159" s="37"/>
      <c r="DHE159" s="37"/>
      <c r="DHF159" s="37"/>
      <c r="DHG159" s="37"/>
      <c r="DHH159" s="37"/>
      <c r="DHI159" s="37"/>
      <c r="DHJ159" s="37"/>
      <c r="DHK159" s="37"/>
      <c r="DHL159" s="37"/>
      <c r="DHM159" s="37"/>
      <c r="DHN159" s="37"/>
      <c r="DHO159" s="37"/>
      <c r="DHP159" s="37"/>
      <c r="DHQ159" s="37"/>
      <c r="DHR159" s="37"/>
      <c r="DHS159" s="37"/>
      <c r="DHT159" s="37"/>
      <c r="DHU159" s="37"/>
      <c r="DHV159" s="37"/>
      <c r="DHW159" s="37"/>
      <c r="DHX159" s="37"/>
      <c r="DHY159" s="37"/>
      <c r="DHZ159" s="37"/>
      <c r="DIA159" s="37"/>
      <c r="DIB159" s="37"/>
      <c r="DIC159" s="37"/>
      <c r="DID159" s="37"/>
      <c r="DIE159" s="37"/>
      <c r="DIF159" s="37"/>
      <c r="DIG159" s="37"/>
      <c r="DIH159" s="37"/>
      <c r="DII159" s="37"/>
      <c r="DIJ159" s="37"/>
      <c r="DIK159" s="37"/>
      <c r="DIL159" s="37"/>
      <c r="DIM159" s="37"/>
      <c r="DIN159" s="37"/>
      <c r="DIO159" s="37"/>
      <c r="DIP159" s="37"/>
      <c r="DIQ159" s="37"/>
      <c r="DIR159" s="37"/>
      <c r="DIS159" s="37"/>
      <c r="DIT159" s="37"/>
      <c r="DIU159" s="37"/>
      <c r="DIV159" s="37"/>
      <c r="DIW159" s="37"/>
      <c r="DIX159" s="37"/>
      <c r="DIY159" s="37"/>
      <c r="DIZ159" s="37"/>
      <c r="DJA159" s="37"/>
      <c r="DJB159" s="37"/>
      <c r="DJC159" s="37"/>
      <c r="DJD159" s="37"/>
      <c r="DJE159" s="37"/>
      <c r="DJF159" s="37"/>
      <c r="DJG159" s="37"/>
      <c r="DJH159" s="37"/>
      <c r="DJI159" s="37"/>
      <c r="DJJ159" s="37"/>
      <c r="DJK159" s="37"/>
      <c r="DJL159" s="37"/>
      <c r="DJM159" s="37"/>
      <c r="DJN159" s="37"/>
      <c r="DJO159" s="37"/>
      <c r="DJP159" s="37"/>
      <c r="DJQ159" s="37"/>
      <c r="DJR159" s="37"/>
      <c r="DJS159" s="37"/>
      <c r="DJT159" s="37"/>
      <c r="DJU159" s="37"/>
      <c r="DJV159" s="37"/>
      <c r="DJW159" s="37"/>
      <c r="DJX159" s="37"/>
      <c r="DJY159" s="37"/>
      <c r="DJZ159" s="37"/>
      <c r="DKA159" s="37"/>
      <c r="DKB159" s="37"/>
      <c r="DKC159" s="37"/>
      <c r="DKD159" s="37"/>
      <c r="DKE159" s="37"/>
      <c r="DKF159" s="37"/>
      <c r="DKG159" s="37"/>
      <c r="DKH159" s="37"/>
      <c r="DKI159" s="37"/>
      <c r="DKJ159" s="37"/>
      <c r="DKK159" s="37"/>
      <c r="DKL159" s="37"/>
      <c r="DKM159" s="37"/>
      <c r="DKN159" s="37"/>
      <c r="DKO159" s="37"/>
      <c r="DKP159" s="37"/>
      <c r="DKQ159" s="37"/>
      <c r="DKR159" s="37"/>
      <c r="DKS159" s="37"/>
      <c r="DKT159" s="37"/>
      <c r="DKU159" s="37"/>
      <c r="DKV159" s="37"/>
      <c r="DKW159" s="37"/>
      <c r="DKX159" s="37"/>
      <c r="DKY159" s="37"/>
      <c r="DKZ159" s="37"/>
      <c r="DLA159" s="37"/>
      <c r="DLB159" s="37"/>
      <c r="DLC159" s="37"/>
      <c r="DLD159" s="37"/>
      <c r="DLE159" s="37"/>
      <c r="DLF159" s="37"/>
      <c r="DLG159" s="37"/>
      <c r="DLH159" s="37"/>
      <c r="DLI159" s="37"/>
      <c r="DLJ159" s="37"/>
      <c r="DLK159" s="37"/>
      <c r="DLL159" s="37"/>
      <c r="DLM159" s="37"/>
      <c r="DLN159" s="37"/>
      <c r="DLO159" s="37"/>
      <c r="DLP159" s="37"/>
      <c r="DLQ159" s="37"/>
      <c r="DLR159" s="37"/>
      <c r="DLS159" s="37"/>
      <c r="DLT159" s="37"/>
      <c r="DLU159" s="37"/>
      <c r="DLV159" s="37"/>
      <c r="DLW159" s="37"/>
      <c r="DLX159" s="37"/>
      <c r="DLY159" s="37"/>
      <c r="DLZ159" s="37"/>
      <c r="DMA159" s="37"/>
      <c r="DMB159" s="37"/>
      <c r="DMC159" s="37"/>
      <c r="DMD159" s="37"/>
      <c r="DME159" s="37"/>
      <c r="DMF159" s="37"/>
      <c r="DMG159" s="37"/>
      <c r="DMH159" s="37"/>
      <c r="DMI159" s="37"/>
      <c r="DMJ159" s="37"/>
      <c r="DMK159" s="37"/>
      <c r="DML159" s="37"/>
      <c r="DMM159" s="37"/>
      <c r="DMN159" s="37"/>
      <c r="DMO159" s="37"/>
      <c r="DMP159" s="37"/>
      <c r="DMQ159" s="37"/>
      <c r="DMR159" s="37"/>
      <c r="DMS159" s="37"/>
      <c r="DMT159" s="37"/>
      <c r="DMU159" s="37"/>
      <c r="DMV159" s="37"/>
      <c r="DMW159" s="37"/>
      <c r="DMX159" s="37"/>
      <c r="DMY159" s="37"/>
      <c r="DMZ159" s="37"/>
      <c r="DNA159" s="37"/>
      <c r="DNB159" s="37"/>
      <c r="DNC159" s="37"/>
      <c r="DND159" s="37"/>
      <c r="DNE159" s="37"/>
      <c r="DNF159" s="37"/>
      <c r="DNG159" s="37"/>
      <c r="DNH159" s="37"/>
      <c r="DNI159" s="37"/>
      <c r="DNJ159" s="37"/>
      <c r="DNK159" s="37"/>
      <c r="DNL159" s="37"/>
      <c r="DNM159" s="37"/>
      <c r="DNN159" s="37"/>
      <c r="DNO159" s="37"/>
      <c r="DNP159" s="37"/>
      <c r="DNQ159" s="37"/>
      <c r="DNR159" s="37"/>
      <c r="DNS159" s="37"/>
      <c r="DNT159" s="37"/>
      <c r="DNU159" s="37"/>
      <c r="DNV159" s="37"/>
      <c r="DNW159" s="37"/>
      <c r="DNX159" s="37"/>
      <c r="DNY159" s="37"/>
      <c r="DNZ159" s="37"/>
      <c r="DOA159" s="37"/>
      <c r="DOB159" s="37"/>
      <c r="DOC159" s="37"/>
      <c r="DOD159" s="37"/>
      <c r="DOE159" s="37"/>
      <c r="DOF159" s="37"/>
      <c r="DOG159" s="37"/>
      <c r="DOH159" s="37"/>
      <c r="DOI159" s="37"/>
      <c r="DOJ159" s="37"/>
      <c r="DOK159" s="37"/>
      <c r="DOL159" s="37"/>
      <c r="DOM159" s="37"/>
      <c r="DON159" s="37"/>
      <c r="DOO159" s="37"/>
      <c r="DOP159" s="37"/>
      <c r="DOQ159" s="37"/>
      <c r="DOR159" s="37"/>
      <c r="DOS159" s="37"/>
      <c r="DOT159" s="37"/>
      <c r="DOU159" s="37"/>
      <c r="DOV159" s="37"/>
      <c r="DOW159" s="37"/>
      <c r="DOX159" s="37"/>
      <c r="DOY159" s="37"/>
      <c r="DOZ159" s="37"/>
      <c r="DPA159" s="37"/>
      <c r="DPB159" s="37"/>
      <c r="DPC159" s="37"/>
      <c r="DPD159" s="37"/>
      <c r="DPE159" s="37"/>
      <c r="DPF159" s="37"/>
      <c r="DPG159" s="37"/>
      <c r="DPH159" s="37"/>
      <c r="DPI159" s="37"/>
      <c r="DPJ159" s="37"/>
      <c r="DPK159" s="37"/>
      <c r="DPL159" s="37"/>
      <c r="DPM159" s="37"/>
      <c r="DPN159" s="37"/>
      <c r="DPO159" s="37"/>
      <c r="DPP159" s="37"/>
      <c r="DPQ159" s="37"/>
      <c r="DPR159" s="37"/>
      <c r="DPS159" s="37"/>
      <c r="DPT159" s="37"/>
      <c r="DPU159" s="37"/>
      <c r="DPV159" s="37"/>
      <c r="DPW159" s="37"/>
      <c r="DPX159" s="37"/>
      <c r="DPY159" s="37"/>
      <c r="DPZ159" s="37"/>
      <c r="DQA159" s="37"/>
      <c r="DQB159" s="37"/>
      <c r="DQC159" s="37"/>
      <c r="DQD159" s="37"/>
      <c r="DQE159" s="37"/>
      <c r="DQF159" s="37"/>
      <c r="DQG159" s="37"/>
      <c r="DQH159" s="37"/>
      <c r="DQI159" s="37"/>
      <c r="DQJ159" s="37"/>
      <c r="DQK159" s="37"/>
      <c r="DQL159" s="37"/>
      <c r="DQM159" s="37"/>
      <c r="DQN159" s="37"/>
      <c r="DQO159" s="37"/>
      <c r="DQP159" s="37"/>
      <c r="DQQ159" s="37"/>
      <c r="DQR159" s="37"/>
      <c r="DQS159" s="37"/>
      <c r="DQT159" s="37"/>
      <c r="DQU159" s="37"/>
      <c r="DQV159" s="37"/>
      <c r="DQW159" s="37"/>
      <c r="DQX159" s="37"/>
      <c r="DQY159" s="37"/>
      <c r="DQZ159" s="37"/>
      <c r="DRA159" s="37"/>
      <c r="DRB159" s="37"/>
      <c r="DRC159" s="37"/>
      <c r="DRD159" s="37"/>
      <c r="DRE159" s="37"/>
      <c r="DRF159" s="37"/>
      <c r="DRG159" s="37"/>
      <c r="DRH159" s="37"/>
      <c r="DRI159" s="37"/>
      <c r="DRJ159" s="37"/>
      <c r="DRK159" s="37"/>
      <c r="DRL159" s="37"/>
      <c r="DRM159" s="37"/>
      <c r="DRN159" s="37"/>
      <c r="DRO159" s="37"/>
      <c r="DRP159" s="37"/>
      <c r="DRQ159" s="37"/>
      <c r="DRR159" s="37"/>
      <c r="DRS159" s="37"/>
      <c r="DRT159" s="37"/>
      <c r="DRU159" s="37"/>
      <c r="DRV159" s="37"/>
      <c r="DRW159" s="37"/>
      <c r="DRX159" s="37"/>
      <c r="DRY159" s="37"/>
      <c r="DRZ159" s="37"/>
      <c r="DSA159" s="37"/>
      <c r="DSB159" s="37"/>
      <c r="DSC159" s="37"/>
      <c r="DSD159" s="37"/>
      <c r="DSE159" s="37"/>
      <c r="DSF159" s="37"/>
      <c r="DSG159" s="37"/>
      <c r="DSH159" s="37"/>
      <c r="DSI159" s="37"/>
      <c r="DSJ159" s="37"/>
      <c r="DSK159" s="37"/>
      <c r="DSL159" s="37"/>
      <c r="DSM159" s="37"/>
      <c r="DSN159" s="37"/>
      <c r="DSO159" s="37"/>
      <c r="DSP159" s="37"/>
      <c r="DSQ159" s="37"/>
      <c r="DSR159" s="37"/>
      <c r="DSS159" s="37"/>
      <c r="DST159" s="37"/>
      <c r="DSU159" s="37"/>
      <c r="DSV159" s="37"/>
      <c r="DSW159" s="37"/>
      <c r="DSX159" s="37"/>
      <c r="DSY159" s="37"/>
      <c r="DSZ159" s="37"/>
      <c r="DTA159" s="37"/>
      <c r="DTB159" s="37"/>
      <c r="DTC159" s="37"/>
      <c r="DTD159" s="37"/>
      <c r="DTE159" s="37"/>
      <c r="DTF159" s="37"/>
      <c r="DTG159" s="37"/>
      <c r="DTH159" s="37"/>
      <c r="DTI159" s="37"/>
      <c r="DTJ159" s="37"/>
      <c r="DTK159" s="37"/>
      <c r="DTL159" s="37"/>
      <c r="DTM159" s="37"/>
      <c r="DTN159" s="37"/>
      <c r="DTO159" s="37"/>
      <c r="DTP159" s="37"/>
      <c r="DTQ159" s="37"/>
      <c r="DTR159" s="37"/>
      <c r="DTS159" s="37"/>
      <c r="DTT159" s="37"/>
      <c r="DTU159" s="37"/>
      <c r="DTV159" s="37"/>
      <c r="DTW159" s="37"/>
      <c r="DTX159" s="37"/>
      <c r="DTY159" s="37"/>
      <c r="DTZ159" s="37"/>
      <c r="DUA159" s="37"/>
      <c r="DUB159" s="37"/>
      <c r="DUC159" s="37"/>
      <c r="DUD159" s="37"/>
      <c r="DUE159" s="37"/>
      <c r="DUF159" s="37"/>
      <c r="DUG159" s="37"/>
      <c r="DUH159" s="37"/>
      <c r="DUI159" s="37"/>
      <c r="DUJ159" s="37"/>
      <c r="DUK159" s="37"/>
      <c r="DUL159" s="37"/>
      <c r="DUM159" s="37"/>
      <c r="DUN159" s="37"/>
      <c r="DUO159" s="37"/>
      <c r="DUP159" s="37"/>
      <c r="DUQ159" s="37"/>
      <c r="DUR159" s="37"/>
      <c r="DUS159" s="37"/>
      <c r="DUT159" s="37"/>
      <c r="DUU159" s="37"/>
      <c r="DUV159" s="37"/>
      <c r="DUW159" s="37"/>
      <c r="DUX159" s="37"/>
      <c r="DUY159" s="37"/>
      <c r="DUZ159" s="37"/>
      <c r="DVA159" s="37"/>
      <c r="DVB159" s="37"/>
      <c r="DVC159" s="37"/>
      <c r="DVD159" s="37"/>
      <c r="DVE159" s="37"/>
      <c r="DVF159" s="37"/>
      <c r="DVG159" s="37"/>
      <c r="DVH159" s="37"/>
      <c r="DVI159" s="37"/>
      <c r="DVJ159" s="37"/>
      <c r="DVK159" s="37"/>
      <c r="DVL159" s="37"/>
      <c r="DVM159" s="37"/>
      <c r="DVN159" s="37"/>
      <c r="DVO159" s="37"/>
      <c r="DVP159" s="37"/>
      <c r="DVQ159" s="37"/>
      <c r="DVR159" s="37"/>
      <c r="DVS159" s="37"/>
      <c r="DVT159" s="37"/>
      <c r="DVU159" s="37"/>
      <c r="DVV159" s="37"/>
      <c r="DVW159" s="37"/>
      <c r="DVX159" s="37"/>
      <c r="DVY159" s="37"/>
      <c r="DVZ159" s="37"/>
      <c r="DWA159" s="37"/>
      <c r="DWB159" s="37"/>
      <c r="DWC159" s="37"/>
      <c r="DWD159" s="37"/>
      <c r="DWE159" s="37"/>
      <c r="DWF159" s="37"/>
      <c r="DWG159" s="37"/>
      <c r="DWH159" s="37"/>
      <c r="DWI159" s="37"/>
      <c r="DWJ159" s="37"/>
      <c r="DWK159" s="37"/>
      <c r="DWL159" s="37"/>
      <c r="DWM159" s="37"/>
      <c r="DWN159" s="37"/>
      <c r="DWO159" s="37"/>
      <c r="DWP159" s="37"/>
      <c r="DWQ159" s="37"/>
      <c r="DWR159" s="37"/>
      <c r="DWS159" s="37"/>
      <c r="DWT159" s="37"/>
      <c r="DWU159" s="37"/>
      <c r="DWV159" s="37"/>
      <c r="DWW159" s="37"/>
      <c r="DWX159" s="37"/>
      <c r="DWY159" s="37"/>
      <c r="DWZ159" s="37"/>
      <c r="DXA159" s="37"/>
      <c r="DXB159" s="37"/>
      <c r="DXC159" s="37"/>
      <c r="DXD159" s="37"/>
      <c r="DXE159" s="37"/>
      <c r="DXF159" s="37"/>
      <c r="DXG159" s="37"/>
      <c r="DXH159" s="37"/>
      <c r="DXI159" s="37"/>
      <c r="DXJ159" s="37"/>
      <c r="DXK159" s="37"/>
      <c r="DXL159" s="37"/>
      <c r="DXM159" s="37"/>
      <c r="DXN159" s="37"/>
      <c r="DXO159" s="37"/>
      <c r="DXP159" s="37"/>
      <c r="DXQ159" s="37"/>
      <c r="DXR159" s="37"/>
      <c r="DXS159" s="37"/>
      <c r="DXT159" s="37"/>
      <c r="DXU159" s="37"/>
      <c r="DXV159" s="37"/>
      <c r="DXW159" s="37"/>
      <c r="DXX159" s="37"/>
      <c r="DXY159" s="37"/>
      <c r="DXZ159" s="37"/>
      <c r="DYA159" s="37"/>
      <c r="DYB159" s="37"/>
      <c r="DYC159" s="37"/>
      <c r="DYD159" s="37"/>
      <c r="DYE159" s="37"/>
      <c r="DYF159" s="37"/>
      <c r="DYG159" s="37"/>
      <c r="DYH159" s="37"/>
      <c r="DYI159" s="37"/>
      <c r="DYJ159" s="37"/>
      <c r="DYK159" s="37"/>
      <c r="DYL159" s="37"/>
      <c r="DYM159" s="37"/>
      <c r="DYN159" s="37"/>
      <c r="DYO159" s="37"/>
      <c r="DYP159" s="37"/>
      <c r="DYQ159" s="37"/>
      <c r="DYR159" s="37"/>
      <c r="DYS159" s="37"/>
      <c r="DYT159" s="37"/>
      <c r="DYU159" s="37"/>
      <c r="DYV159" s="37"/>
      <c r="DYW159" s="37"/>
      <c r="DYX159" s="37"/>
      <c r="DYY159" s="37"/>
      <c r="DYZ159" s="37"/>
      <c r="DZA159" s="37"/>
      <c r="DZB159" s="37"/>
      <c r="DZC159" s="37"/>
      <c r="DZD159" s="37"/>
      <c r="DZE159" s="37"/>
      <c r="DZF159" s="37"/>
      <c r="DZG159" s="37"/>
      <c r="DZH159" s="37"/>
      <c r="DZI159" s="37"/>
      <c r="DZJ159" s="37"/>
      <c r="DZK159" s="37"/>
      <c r="DZL159" s="37"/>
      <c r="DZM159" s="37"/>
      <c r="DZN159" s="37"/>
      <c r="DZO159" s="37"/>
      <c r="DZP159" s="37"/>
      <c r="DZQ159" s="37"/>
      <c r="DZR159" s="37"/>
      <c r="DZS159" s="37"/>
      <c r="DZT159" s="37"/>
      <c r="DZU159" s="37"/>
      <c r="DZV159" s="37"/>
      <c r="DZW159" s="37"/>
      <c r="DZX159" s="37"/>
      <c r="DZY159" s="37"/>
      <c r="DZZ159" s="37"/>
      <c r="EAA159" s="37"/>
      <c r="EAB159" s="37"/>
      <c r="EAC159" s="37"/>
      <c r="EAD159" s="37"/>
      <c r="EAE159" s="37"/>
      <c r="EAF159" s="37"/>
      <c r="EAG159" s="37"/>
      <c r="EAH159" s="37"/>
      <c r="EAI159" s="37"/>
      <c r="EAJ159" s="37"/>
      <c r="EAK159" s="37"/>
      <c r="EAL159" s="37"/>
      <c r="EAM159" s="37"/>
      <c r="EAN159" s="37"/>
      <c r="EAO159" s="37"/>
      <c r="EAP159" s="37"/>
      <c r="EAQ159" s="37"/>
      <c r="EAR159" s="37"/>
      <c r="EAS159" s="37"/>
      <c r="EAT159" s="37"/>
      <c r="EAU159" s="37"/>
      <c r="EAV159" s="37"/>
      <c r="EAW159" s="37"/>
      <c r="EAX159" s="37"/>
      <c r="EAY159" s="37"/>
      <c r="EAZ159" s="37"/>
      <c r="EBA159" s="37"/>
      <c r="EBB159" s="37"/>
      <c r="EBC159" s="37"/>
      <c r="EBD159" s="37"/>
      <c r="EBE159" s="37"/>
      <c r="EBF159" s="37"/>
      <c r="EBG159" s="37"/>
      <c r="EBH159" s="37"/>
      <c r="EBI159" s="37"/>
      <c r="EBJ159" s="37"/>
      <c r="EBK159" s="37"/>
      <c r="EBL159" s="37"/>
      <c r="EBM159" s="37"/>
      <c r="EBN159" s="37"/>
      <c r="EBO159" s="37"/>
      <c r="EBP159" s="37"/>
      <c r="EBQ159" s="37"/>
      <c r="EBR159" s="37"/>
      <c r="EBS159" s="37"/>
      <c r="EBT159" s="37"/>
      <c r="EBU159" s="37"/>
      <c r="EBV159" s="37"/>
      <c r="EBW159" s="37"/>
      <c r="EBX159" s="37"/>
      <c r="EBY159" s="37"/>
      <c r="EBZ159" s="37"/>
      <c r="ECA159" s="37"/>
      <c r="ECB159" s="37"/>
      <c r="ECC159" s="37"/>
      <c r="ECD159" s="37"/>
      <c r="ECE159" s="37"/>
      <c r="ECF159" s="37"/>
      <c r="ECG159" s="37"/>
      <c r="ECH159" s="37"/>
      <c r="ECI159" s="37"/>
      <c r="ECJ159" s="37"/>
      <c r="ECK159" s="37"/>
      <c r="ECL159" s="37"/>
      <c r="ECM159" s="37"/>
      <c r="ECN159" s="37"/>
      <c r="ECO159" s="37"/>
      <c r="ECP159" s="37"/>
      <c r="ECQ159" s="37"/>
      <c r="ECR159" s="37"/>
      <c r="ECS159" s="37"/>
      <c r="ECT159" s="37"/>
      <c r="ECU159" s="37"/>
      <c r="ECV159" s="37"/>
      <c r="ECW159" s="37"/>
      <c r="ECX159" s="37"/>
      <c r="ECY159" s="37"/>
      <c r="ECZ159" s="37"/>
      <c r="EDA159" s="37"/>
      <c r="EDB159" s="37"/>
      <c r="EDC159" s="37"/>
      <c r="EDD159" s="37"/>
      <c r="EDE159" s="37"/>
      <c r="EDF159" s="37"/>
      <c r="EDG159" s="37"/>
      <c r="EDH159" s="37"/>
      <c r="EDI159" s="37"/>
      <c r="EDJ159" s="37"/>
      <c r="EDK159" s="37"/>
      <c r="EDL159" s="37"/>
      <c r="EDM159" s="37"/>
      <c r="EDN159" s="37"/>
      <c r="EDO159" s="37"/>
      <c r="EDP159" s="37"/>
      <c r="EDQ159" s="37"/>
      <c r="EDR159" s="37"/>
      <c r="EDS159" s="37"/>
      <c r="EDT159" s="37"/>
      <c r="EDU159" s="37"/>
      <c r="EDV159" s="37"/>
      <c r="EDW159" s="37"/>
      <c r="EDX159" s="37"/>
      <c r="EDY159" s="37"/>
      <c r="EDZ159" s="37"/>
      <c r="EEA159" s="37"/>
      <c r="EEB159" s="37"/>
      <c r="EEC159" s="37"/>
      <c r="EED159" s="37"/>
      <c r="EEE159" s="37"/>
      <c r="EEF159" s="37"/>
      <c r="EEG159" s="37"/>
      <c r="EEH159" s="37"/>
      <c r="EEI159" s="37"/>
      <c r="EEJ159" s="37"/>
      <c r="EEK159" s="37"/>
      <c r="EEL159" s="37"/>
      <c r="EEM159" s="37"/>
      <c r="EEN159" s="37"/>
      <c r="EEO159" s="37"/>
      <c r="EEP159" s="37"/>
      <c r="EEQ159" s="37"/>
      <c r="EER159" s="37"/>
      <c r="EES159" s="37"/>
      <c r="EET159" s="37"/>
      <c r="EEU159" s="37"/>
      <c r="EEV159" s="37"/>
      <c r="EEW159" s="37"/>
      <c r="EEX159" s="37"/>
      <c r="EEY159" s="37"/>
      <c r="EEZ159" s="37"/>
      <c r="EFA159" s="37"/>
      <c r="EFB159" s="37"/>
      <c r="EFC159" s="37"/>
      <c r="EFD159" s="37"/>
      <c r="EFE159" s="37"/>
      <c r="EFF159" s="37"/>
      <c r="EFG159" s="37"/>
      <c r="EFH159" s="37"/>
      <c r="EFI159" s="37"/>
      <c r="EFJ159" s="37"/>
      <c r="EFK159" s="37"/>
      <c r="EFL159" s="37"/>
      <c r="EFM159" s="37"/>
      <c r="EFN159" s="37"/>
      <c r="EFO159" s="37"/>
      <c r="EFP159" s="37"/>
      <c r="EFQ159" s="37"/>
      <c r="EFR159" s="37"/>
      <c r="EFS159" s="37"/>
      <c r="EFT159" s="37"/>
      <c r="EFU159" s="37"/>
      <c r="EFV159" s="37"/>
      <c r="EFW159" s="37"/>
      <c r="EFX159" s="37"/>
      <c r="EFY159" s="37"/>
      <c r="EFZ159" s="37"/>
      <c r="EGA159" s="37"/>
      <c r="EGB159" s="37"/>
      <c r="EGC159" s="37"/>
      <c r="EGD159" s="37"/>
      <c r="EGE159" s="37"/>
      <c r="EGF159" s="37"/>
      <c r="EGG159" s="37"/>
      <c r="EGH159" s="37"/>
      <c r="EGI159" s="37"/>
      <c r="EGJ159" s="37"/>
      <c r="EGK159" s="37"/>
      <c r="EGL159" s="37"/>
      <c r="EGM159" s="37"/>
      <c r="EGN159" s="37"/>
      <c r="EGO159" s="37"/>
      <c r="EGP159" s="37"/>
      <c r="EGQ159" s="37"/>
      <c r="EGR159" s="37"/>
      <c r="EGS159" s="37"/>
      <c r="EGT159" s="37"/>
      <c r="EGU159" s="37"/>
      <c r="EGV159" s="37"/>
      <c r="EGW159" s="37"/>
      <c r="EGX159" s="37"/>
      <c r="EGY159" s="37"/>
      <c r="EGZ159" s="37"/>
      <c r="EHA159" s="37"/>
      <c r="EHB159" s="37"/>
      <c r="EHC159" s="37"/>
      <c r="EHD159" s="37"/>
      <c r="EHE159" s="37"/>
      <c r="EHF159" s="37"/>
      <c r="EHG159" s="37"/>
      <c r="EHH159" s="37"/>
      <c r="EHI159" s="37"/>
      <c r="EHJ159" s="37"/>
      <c r="EHK159" s="37"/>
      <c r="EHL159" s="37"/>
      <c r="EHM159" s="37"/>
      <c r="EHN159" s="37"/>
      <c r="EHO159" s="37"/>
      <c r="EHP159" s="37"/>
      <c r="EHQ159" s="37"/>
      <c r="EHR159" s="37"/>
      <c r="EHS159" s="37"/>
      <c r="EHT159" s="37"/>
      <c r="EHU159" s="37"/>
      <c r="EHV159" s="37"/>
      <c r="EHW159" s="37"/>
      <c r="EHX159" s="37"/>
      <c r="EHY159" s="37"/>
      <c r="EHZ159" s="37"/>
      <c r="EIA159" s="37"/>
      <c r="EIB159" s="37"/>
      <c r="EIC159" s="37"/>
      <c r="EID159" s="37"/>
      <c r="EIE159" s="37"/>
      <c r="EIF159" s="37"/>
      <c r="EIG159" s="37"/>
      <c r="EIH159" s="37"/>
      <c r="EII159" s="37"/>
      <c r="EIJ159" s="37"/>
      <c r="EIK159" s="37"/>
      <c r="EIL159" s="37"/>
      <c r="EIM159" s="37"/>
      <c r="EIN159" s="37"/>
      <c r="EIO159" s="37"/>
      <c r="EIP159" s="37"/>
      <c r="EIQ159" s="37"/>
      <c r="EIR159" s="37"/>
      <c r="EIS159" s="37"/>
      <c r="EIT159" s="37"/>
      <c r="EIU159" s="37"/>
      <c r="EIV159" s="37"/>
      <c r="EIW159" s="37"/>
      <c r="EIX159" s="37"/>
      <c r="EIY159" s="37"/>
      <c r="EIZ159" s="37"/>
      <c r="EJA159" s="37"/>
      <c r="EJB159" s="37"/>
      <c r="EJC159" s="37"/>
      <c r="EJD159" s="37"/>
      <c r="EJE159" s="37"/>
      <c r="EJF159" s="37"/>
      <c r="EJG159" s="37"/>
      <c r="EJH159" s="37"/>
      <c r="EJI159" s="37"/>
      <c r="EJJ159" s="37"/>
      <c r="EJK159" s="37"/>
      <c r="EJL159" s="37"/>
      <c r="EJM159" s="37"/>
      <c r="EJN159" s="37"/>
      <c r="EJO159" s="37"/>
      <c r="EJP159" s="37"/>
      <c r="EJQ159" s="37"/>
      <c r="EJR159" s="37"/>
      <c r="EJS159" s="37"/>
      <c r="EJT159" s="37"/>
      <c r="EJU159" s="37"/>
      <c r="EJV159" s="37"/>
      <c r="EJW159" s="37"/>
      <c r="EJX159" s="37"/>
      <c r="EJY159" s="37"/>
      <c r="EJZ159" s="37"/>
      <c r="EKA159" s="37"/>
      <c r="EKB159" s="37"/>
      <c r="EKC159" s="37"/>
      <c r="EKD159" s="37"/>
      <c r="EKE159" s="37"/>
      <c r="EKF159" s="37"/>
      <c r="EKG159" s="37"/>
      <c r="EKH159" s="37"/>
      <c r="EKI159" s="37"/>
      <c r="EKJ159" s="37"/>
      <c r="EKK159" s="37"/>
      <c r="EKL159" s="37"/>
      <c r="EKM159" s="37"/>
      <c r="EKN159" s="37"/>
      <c r="EKO159" s="37"/>
      <c r="EKP159" s="37"/>
      <c r="EKQ159" s="37"/>
      <c r="EKR159" s="37"/>
      <c r="EKS159" s="37"/>
      <c r="EKT159" s="37"/>
      <c r="EKU159" s="37"/>
      <c r="EKV159" s="37"/>
      <c r="EKW159" s="37"/>
      <c r="EKX159" s="37"/>
      <c r="EKY159" s="37"/>
      <c r="EKZ159" s="37"/>
      <c r="ELA159" s="37"/>
      <c r="ELB159" s="37"/>
      <c r="ELC159" s="37"/>
      <c r="ELD159" s="37"/>
      <c r="ELE159" s="37"/>
      <c r="ELF159" s="37"/>
      <c r="ELG159" s="37"/>
      <c r="ELH159" s="37"/>
      <c r="ELI159" s="37"/>
      <c r="ELJ159" s="37"/>
      <c r="ELK159" s="37"/>
      <c r="ELL159" s="37"/>
      <c r="ELM159" s="37"/>
      <c r="ELN159" s="37"/>
      <c r="ELO159" s="37"/>
      <c r="ELP159" s="37"/>
      <c r="ELQ159" s="37"/>
      <c r="ELR159" s="37"/>
      <c r="ELS159" s="37"/>
      <c r="ELT159" s="37"/>
      <c r="ELU159" s="37"/>
      <c r="ELV159" s="37"/>
      <c r="ELW159" s="37"/>
      <c r="ELX159" s="37"/>
      <c r="ELY159" s="37"/>
      <c r="ELZ159" s="37"/>
      <c r="EMA159" s="37"/>
      <c r="EMB159" s="37"/>
      <c r="EMC159" s="37"/>
      <c r="EMD159" s="37"/>
      <c r="EME159" s="37"/>
      <c r="EMF159" s="37"/>
      <c r="EMG159" s="37"/>
      <c r="EMH159" s="37"/>
      <c r="EMI159" s="37"/>
      <c r="EMJ159" s="37"/>
      <c r="EMK159" s="37"/>
      <c r="EML159" s="37"/>
      <c r="EMM159" s="37"/>
      <c r="EMN159" s="37"/>
      <c r="EMO159" s="37"/>
      <c r="EMP159" s="37"/>
      <c r="EMQ159" s="37"/>
      <c r="EMR159" s="37"/>
      <c r="EMS159" s="37"/>
      <c r="EMT159" s="37"/>
      <c r="EMU159" s="37"/>
      <c r="EMV159" s="37"/>
      <c r="EMW159" s="37"/>
      <c r="EMX159" s="37"/>
      <c r="EMY159" s="37"/>
      <c r="EMZ159" s="37"/>
      <c r="ENA159" s="37"/>
      <c r="ENB159" s="37"/>
      <c r="ENC159" s="37"/>
      <c r="END159" s="37"/>
      <c r="ENE159" s="37"/>
      <c r="ENF159" s="37"/>
      <c r="ENG159" s="37"/>
      <c r="ENH159" s="37"/>
      <c r="ENI159" s="37"/>
      <c r="ENJ159" s="37"/>
      <c r="ENK159" s="37"/>
      <c r="ENL159" s="37"/>
      <c r="ENM159" s="37"/>
      <c r="ENN159" s="37"/>
      <c r="ENO159" s="37"/>
      <c r="ENP159" s="37"/>
      <c r="ENQ159" s="37"/>
      <c r="ENR159" s="37"/>
      <c r="ENS159" s="37"/>
      <c r="ENT159" s="37"/>
      <c r="ENU159" s="37"/>
      <c r="ENV159" s="37"/>
      <c r="ENW159" s="37"/>
      <c r="ENX159" s="37"/>
      <c r="ENY159" s="37"/>
      <c r="ENZ159" s="37"/>
      <c r="EOA159" s="37"/>
      <c r="EOB159" s="37"/>
      <c r="EOC159" s="37"/>
      <c r="EOD159" s="37"/>
      <c r="EOE159" s="37"/>
      <c r="EOF159" s="37"/>
      <c r="EOG159" s="37"/>
      <c r="EOH159" s="37"/>
      <c r="EOI159" s="37"/>
      <c r="EOJ159" s="37"/>
      <c r="EOK159" s="37"/>
      <c r="EOL159" s="37"/>
      <c r="EOM159" s="37"/>
      <c r="EON159" s="37"/>
      <c r="EOO159" s="37"/>
      <c r="EOP159" s="37"/>
      <c r="EOQ159" s="37"/>
      <c r="EOR159" s="37"/>
      <c r="EOS159" s="37"/>
      <c r="EOT159" s="37"/>
      <c r="EOU159" s="37"/>
      <c r="EOV159" s="37"/>
      <c r="EOW159" s="37"/>
      <c r="EOX159" s="37"/>
      <c r="EOY159" s="37"/>
      <c r="EOZ159" s="37"/>
      <c r="EPA159" s="37"/>
      <c r="EPB159" s="37"/>
      <c r="EPC159" s="37"/>
      <c r="EPD159" s="37"/>
      <c r="EPE159" s="37"/>
      <c r="EPF159" s="37"/>
      <c r="EPG159" s="37"/>
      <c r="EPH159" s="37"/>
      <c r="EPI159" s="37"/>
      <c r="EPJ159" s="37"/>
      <c r="EPK159" s="37"/>
      <c r="EPL159" s="37"/>
      <c r="EPM159" s="37"/>
      <c r="EPN159" s="37"/>
      <c r="EPO159" s="37"/>
      <c r="EPP159" s="37"/>
      <c r="EPQ159" s="37"/>
      <c r="EPR159" s="37"/>
      <c r="EPS159" s="37"/>
      <c r="EPT159" s="37"/>
      <c r="EPU159" s="37"/>
      <c r="EPV159" s="37"/>
      <c r="EPW159" s="37"/>
      <c r="EPX159" s="37"/>
      <c r="EPY159" s="37"/>
      <c r="EPZ159" s="37"/>
      <c r="EQA159" s="37"/>
      <c r="EQB159" s="37"/>
      <c r="EQC159" s="37"/>
      <c r="EQD159" s="37"/>
      <c r="EQE159" s="37"/>
      <c r="EQF159" s="37"/>
      <c r="EQG159" s="37"/>
      <c r="EQH159" s="37"/>
      <c r="EQI159" s="37"/>
      <c r="EQJ159" s="37"/>
      <c r="EQK159" s="37"/>
      <c r="EQL159" s="37"/>
      <c r="EQM159" s="37"/>
      <c r="EQN159" s="37"/>
      <c r="EQO159" s="37"/>
      <c r="EQP159" s="37"/>
      <c r="EQQ159" s="37"/>
      <c r="EQR159" s="37"/>
      <c r="EQS159" s="37"/>
      <c r="EQT159" s="37"/>
      <c r="EQU159" s="37"/>
      <c r="EQV159" s="37"/>
      <c r="EQW159" s="37"/>
      <c r="EQX159" s="37"/>
      <c r="EQY159" s="37"/>
      <c r="EQZ159" s="37"/>
      <c r="ERA159" s="37"/>
      <c r="ERB159" s="37"/>
      <c r="ERC159" s="37"/>
      <c r="ERD159" s="37"/>
      <c r="ERE159" s="37"/>
      <c r="ERF159" s="37"/>
      <c r="ERG159" s="37"/>
      <c r="ERH159" s="37"/>
      <c r="ERI159" s="37"/>
      <c r="ERJ159" s="37"/>
      <c r="ERK159" s="37"/>
      <c r="ERL159" s="37"/>
      <c r="ERM159" s="37"/>
      <c r="ERN159" s="37"/>
      <c r="ERO159" s="37"/>
      <c r="ERP159" s="37"/>
      <c r="ERQ159" s="37"/>
      <c r="ERR159" s="37"/>
      <c r="ERS159" s="37"/>
      <c r="ERT159" s="37"/>
      <c r="ERU159" s="37"/>
      <c r="ERV159" s="37"/>
      <c r="ERW159" s="37"/>
      <c r="ERX159" s="37"/>
      <c r="ERY159" s="37"/>
      <c r="ERZ159" s="37"/>
      <c r="ESA159" s="37"/>
      <c r="ESB159" s="37"/>
      <c r="ESC159" s="37"/>
      <c r="ESD159" s="37"/>
      <c r="ESE159" s="37"/>
      <c r="ESF159" s="37"/>
      <c r="ESG159" s="37"/>
      <c r="ESH159" s="37"/>
      <c r="ESI159" s="37"/>
      <c r="ESJ159" s="37"/>
      <c r="ESK159" s="37"/>
      <c r="ESL159" s="37"/>
      <c r="ESM159" s="37"/>
      <c r="ESN159" s="37"/>
      <c r="ESO159" s="37"/>
      <c r="ESP159" s="37"/>
      <c r="ESQ159" s="37"/>
      <c r="ESR159" s="37"/>
      <c r="ESS159" s="37"/>
      <c r="EST159" s="37"/>
      <c r="ESU159" s="37"/>
      <c r="ESV159" s="37"/>
      <c r="ESW159" s="37"/>
      <c r="ESX159" s="37"/>
      <c r="ESY159" s="37"/>
      <c r="ESZ159" s="37"/>
      <c r="ETA159" s="37"/>
      <c r="ETB159" s="37"/>
      <c r="ETC159" s="37"/>
      <c r="ETD159" s="37"/>
      <c r="ETE159" s="37"/>
      <c r="ETF159" s="37"/>
      <c r="ETG159" s="37"/>
      <c r="ETH159" s="37"/>
      <c r="ETI159" s="37"/>
      <c r="ETJ159" s="37"/>
      <c r="ETK159" s="37"/>
      <c r="ETL159" s="37"/>
      <c r="ETM159" s="37"/>
      <c r="ETN159" s="37"/>
      <c r="ETO159" s="37"/>
      <c r="ETP159" s="37"/>
      <c r="ETQ159" s="37"/>
      <c r="ETR159" s="37"/>
      <c r="ETS159" s="37"/>
      <c r="ETT159" s="37"/>
      <c r="ETU159" s="37"/>
      <c r="ETV159" s="37"/>
      <c r="ETW159" s="37"/>
      <c r="ETX159" s="37"/>
      <c r="ETY159" s="37"/>
      <c r="ETZ159" s="37"/>
      <c r="EUA159" s="37"/>
      <c r="EUB159" s="37"/>
      <c r="EUC159" s="37"/>
      <c r="EUD159" s="37"/>
      <c r="EUE159" s="37"/>
      <c r="EUF159" s="37"/>
      <c r="EUG159" s="37"/>
      <c r="EUH159" s="37"/>
      <c r="EUI159" s="37"/>
      <c r="EUJ159" s="37"/>
      <c r="EUK159" s="37"/>
      <c r="EUL159" s="37"/>
      <c r="EUM159" s="37"/>
      <c r="EUN159" s="37"/>
      <c r="EUO159" s="37"/>
      <c r="EUP159" s="37"/>
      <c r="EUQ159" s="37"/>
      <c r="EUR159" s="37"/>
      <c r="EUS159" s="37"/>
      <c r="EUT159" s="37"/>
      <c r="EUU159" s="37"/>
      <c r="EUV159" s="37"/>
      <c r="EUW159" s="37"/>
      <c r="EUX159" s="37"/>
      <c r="EUY159" s="37"/>
      <c r="EUZ159" s="37"/>
      <c r="EVA159" s="37"/>
      <c r="EVB159" s="37"/>
      <c r="EVC159" s="37"/>
      <c r="EVD159" s="37"/>
      <c r="EVE159" s="37"/>
      <c r="EVF159" s="37"/>
      <c r="EVG159" s="37"/>
      <c r="EVH159" s="37"/>
      <c r="EVI159" s="37"/>
      <c r="EVJ159" s="37"/>
      <c r="EVK159" s="37"/>
      <c r="EVL159" s="37"/>
      <c r="EVM159" s="37"/>
      <c r="EVN159" s="37"/>
      <c r="EVO159" s="37"/>
      <c r="EVP159" s="37"/>
      <c r="EVQ159" s="37"/>
      <c r="EVR159" s="37"/>
      <c r="EVS159" s="37"/>
      <c r="EVT159" s="37"/>
      <c r="EVU159" s="37"/>
      <c r="EVV159" s="37"/>
      <c r="EVW159" s="37"/>
      <c r="EVX159" s="37"/>
      <c r="EVY159" s="37"/>
      <c r="EVZ159" s="37"/>
      <c r="EWA159" s="37"/>
      <c r="EWB159" s="37"/>
      <c r="EWC159" s="37"/>
      <c r="EWD159" s="37"/>
      <c r="EWE159" s="37"/>
      <c r="EWF159" s="37"/>
      <c r="EWG159" s="37"/>
      <c r="EWH159" s="37"/>
      <c r="EWI159" s="37"/>
      <c r="EWJ159" s="37"/>
      <c r="EWK159" s="37"/>
      <c r="EWL159" s="37"/>
      <c r="EWM159" s="37"/>
      <c r="EWN159" s="37"/>
      <c r="EWO159" s="37"/>
      <c r="EWP159" s="37"/>
      <c r="EWQ159" s="37"/>
      <c r="EWR159" s="37"/>
      <c r="EWS159" s="37"/>
      <c r="EWT159" s="37"/>
      <c r="EWU159" s="37"/>
      <c r="EWV159" s="37"/>
      <c r="EWW159" s="37"/>
      <c r="EWX159" s="37"/>
      <c r="EWY159" s="37"/>
      <c r="EWZ159" s="37"/>
      <c r="EXA159" s="37"/>
      <c r="EXB159" s="37"/>
      <c r="EXC159" s="37"/>
      <c r="EXD159" s="37"/>
      <c r="EXE159" s="37"/>
      <c r="EXF159" s="37"/>
      <c r="EXG159" s="37"/>
      <c r="EXH159" s="37"/>
      <c r="EXI159" s="37"/>
      <c r="EXJ159" s="37"/>
      <c r="EXK159" s="37"/>
      <c r="EXL159" s="37"/>
      <c r="EXM159" s="37"/>
      <c r="EXN159" s="37"/>
      <c r="EXO159" s="37"/>
      <c r="EXP159" s="37"/>
      <c r="EXQ159" s="37"/>
      <c r="EXR159" s="37"/>
      <c r="EXS159" s="37"/>
      <c r="EXT159" s="37"/>
      <c r="EXU159" s="37"/>
      <c r="EXV159" s="37"/>
      <c r="EXW159" s="37"/>
      <c r="EXX159" s="37"/>
      <c r="EXY159" s="37"/>
      <c r="EXZ159" s="37"/>
      <c r="EYA159" s="37"/>
      <c r="EYB159" s="37"/>
      <c r="EYC159" s="37"/>
      <c r="EYD159" s="37"/>
      <c r="EYE159" s="37"/>
      <c r="EYF159" s="37"/>
      <c r="EYG159" s="37"/>
      <c r="EYH159" s="37"/>
      <c r="EYI159" s="37"/>
      <c r="EYJ159" s="37"/>
      <c r="EYK159" s="37"/>
      <c r="EYL159" s="37"/>
      <c r="EYM159" s="37"/>
      <c r="EYN159" s="37"/>
      <c r="EYO159" s="37"/>
      <c r="EYP159" s="37"/>
      <c r="EYQ159" s="37"/>
      <c r="EYR159" s="37"/>
      <c r="EYS159" s="37"/>
      <c r="EYT159" s="37"/>
      <c r="EYU159" s="37"/>
      <c r="EYV159" s="37"/>
      <c r="EYW159" s="37"/>
      <c r="EYX159" s="37"/>
      <c r="EYY159" s="37"/>
      <c r="EYZ159" s="37"/>
      <c r="EZA159" s="37"/>
      <c r="EZB159" s="37"/>
      <c r="EZC159" s="37"/>
      <c r="EZD159" s="37"/>
      <c r="EZE159" s="37"/>
      <c r="EZF159" s="37"/>
      <c r="EZG159" s="37"/>
      <c r="EZH159" s="37"/>
      <c r="EZI159" s="37"/>
      <c r="EZJ159" s="37"/>
      <c r="EZK159" s="37"/>
      <c r="EZL159" s="37"/>
      <c r="EZM159" s="37"/>
      <c r="EZN159" s="37"/>
      <c r="EZO159" s="37"/>
      <c r="EZP159" s="37"/>
      <c r="EZQ159" s="37"/>
      <c r="EZR159" s="37"/>
      <c r="EZS159" s="37"/>
      <c r="EZT159" s="37"/>
      <c r="EZU159" s="37"/>
      <c r="EZV159" s="37"/>
      <c r="EZW159" s="37"/>
      <c r="EZX159" s="37"/>
      <c r="EZY159" s="37"/>
      <c r="EZZ159" s="37"/>
      <c r="FAA159" s="37"/>
      <c r="FAB159" s="37"/>
      <c r="FAC159" s="37"/>
      <c r="FAD159" s="37"/>
      <c r="FAE159" s="37"/>
      <c r="FAF159" s="37"/>
      <c r="FAG159" s="37"/>
      <c r="FAH159" s="37"/>
      <c r="FAI159" s="37"/>
      <c r="FAJ159" s="37"/>
      <c r="FAK159" s="37"/>
      <c r="FAL159" s="37"/>
      <c r="FAM159" s="37"/>
      <c r="FAN159" s="37"/>
      <c r="FAO159" s="37"/>
      <c r="FAP159" s="37"/>
      <c r="FAQ159" s="37"/>
      <c r="FAR159" s="37"/>
      <c r="FAS159" s="37"/>
      <c r="FAT159" s="37"/>
      <c r="FAU159" s="37"/>
      <c r="FAV159" s="37"/>
      <c r="FAW159" s="37"/>
      <c r="FAX159" s="37"/>
      <c r="FAY159" s="37"/>
      <c r="FAZ159" s="37"/>
      <c r="FBA159" s="37"/>
      <c r="FBB159" s="37"/>
      <c r="FBC159" s="37"/>
      <c r="FBD159" s="37"/>
      <c r="FBE159" s="37"/>
      <c r="FBF159" s="37"/>
      <c r="FBG159" s="37"/>
      <c r="FBH159" s="37"/>
      <c r="FBI159" s="37"/>
      <c r="FBJ159" s="37"/>
      <c r="FBK159" s="37"/>
      <c r="FBL159" s="37"/>
      <c r="FBM159" s="37"/>
      <c r="FBN159" s="37"/>
      <c r="FBO159" s="37"/>
      <c r="FBP159" s="37"/>
      <c r="FBQ159" s="37"/>
      <c r="FBR159" s="37"/>
      <c r="FBS159" s="37"/>
      <c r="FBT159" s="37"/>
      <c r="FBU159" s="37"/>
      <c r="FBV159" s="37"/>
      <c r="FBW159" s="37"/>
      <c r="FBX159" s="37"/>
      <c r="FBY159" s="37"/>
      <c r="FBZ159" s="37"/>
      <c r="FCA159" s="37"/>
      <c r="FCB159" s="37"/>
      <c r="FCC159" s="37"/>
      <c r="FCD159" s="37"/>
      <c r="FCE159" s="37"/>
      <c r="FCF159" s="37"/>
      <c r="FCG159" s="37"/>
      <c r="FCH159" s="37"/>
      <c r="FCI159" s="37"/>
      <c r="FCJ159" s="37"/>
      <c r="FCK159" s="37"/>
      <c r="FCL159" s="37"/>
      <c r="FCM159" s="37"/>
      <c r="FCN159" s="37"/>
      <c r="FCO159" s="37"/>
      <c r="FCP159" s="37"/>
      <c r="FCQ159" s="37"/>
      <c r="FCR159" s="37"/>
      <c r="FCS159" s="37"/>
      <c r="FCT159" s="37"/>
      <c r="FCU159" s="37"/>
      <c r="FCV159" s="37"/>
      <c r="FCW159" s="37"/>
      <c r="FCX159" s="37"/>
      <c r="FCY159" s="37"/>
      <c r="FCZ159" s="37"/>
      <c r="FDA159" s="37"/>
      <c r="FDB159" s="37"/>
      <c r="FDC159" s="37"/>
      <c r="FDD159" s="37"/>
      <c r="FDE159" s="37"/>
      <c r="FDF159" s="37"/>
      <c r="FDG159" s="37"/>
      <c r="FDH159" s="37"/>
      <c r="FDI159" s="37"/>
      <c r="FDJ159" s="37"/>
      <c r="FDK159" s="37"/>
      <c r="FDL159" s="37"/>
      <c r="FDM159" s="37"/>
      <c r="FDN159" s="37"/>
      <c r="FDO159" s="37"/>
      <c r="FDP159" s="37"/>
      <c r="FDQ159" s="37"/>
      <c r="FDR159" s="37"/>
      <c r="FDS159" s="37"/>
      <c r="FDT159" s="37"/>
      <c r="FDU159" s="37"/>
      <c r="FDV159" s="37"/>
      <c r="FDW159" s="37"/>
      <c r="FDX159" s="37"/>
      <c r="FDY159" s="37"/>
      <c r="FDZ159" s="37"/>
      <c r="FEA159" s="37"/>
      <c r="FEB159" s="37"/>
      <c r="FEC159" s="37"/>
      <c r="FED159" s="37"/>
      <c r="FEE159" s="37"/>
      <c r="FEF159" s="37"/>
      <c r="FEG159" s="37"/>
      <c r="FEH159" s="37"/>
      <c r="FEI159" s="37"/>
      <c r="FEJ159" s="37"/>
      <c r="FEK159" s="37"/>
      <c r="FEL159" s="37"/>
      <c r="FEM159" s="37"/>
      <c r="FEN159" s="37"/>
      <c r="FEO159" s="37"/>
      <c r="FEP159" s="37"/>
      <c r="FEQ159" s="37"/>
      <c r="FER159" s="37"/>
      <c r="FES159" s="37"/>
      <c r="FET159" s="37"/>
      <c r="FEU159" s="37"/>
      <c r="FEV159" s="37"/>
      <c r="FEW159" s="37"/>
      <c r="FEX159" s="37"/>
      <c r="FEY159" s="37"/>
      <c r="FEZ159" s="37"/>
      <c r="FFA159" s="37"/>
      <c r="FFB159" s="37"/>
      <c r="FFC159" s="37"/>
      <c r="FFD159" s="37"/>
      <c r="FFE159" s="37"/>
      <c r="FFF159" s="37"/>
      <c r="FFG159" s="37"/>
      <c r="FFH159" s="37"/>
      <c r="FFI159" s="37"/>
      <c r="FFJ159" s="37"/>
      <c r="FFK159" s="37"/>
      <c r="FFL159" s="37"/>
      <c r="FFM159" s="37"/>
      <c r="FFN159" s="37"/>
      <c r="FFO159" s="37"/>
      <c r="FFP159" s="37"/>
      <c r="FFQ159" s="37"/>
      <c r="FFR159" s="37"/>
      <c r="FFS159" s="37"/>
      <c r="FFT159" s="37"/>
      <c r="FFU159" s="37"/>
      <c r="FFV159" s="37"/>
      <c r="FFW159" s="37"/>
      <c r="FFX159" s="37"/>
      <c r="FFY159" s="37"/>
      <c r="FFZ159" s="37"/>
      <c r="FGA159" s="37"/>
      <c r="FGB159" s="37"/>
      <c r="FGC159" s="37"/>
      <c r="FGD159" s="37"/>
      <c r="FGE159" s="37"/>
      <c r="FGF159" s="37"/>
      <c r="FGG159" s="37"/>
      <c r="FGH159" s="37"/>
      <c r="FGI159" s="37"/>
      <c r="FGJ159" s="37"/>
      <c r="FGK159" s="37"/>
      <c r="FGL159" s="37"/>
      <c r="FGM159" s="37"/>
      <c r="FGN159" s="37"/>
      <c r="FGO159" s="37"/>
      <c r="FGP159" s="37"/>
      <c r="FGQ159" s="37"/>
      <c r="FGR159" s="37"/>
      <c r="FGS159" s="37"/>
      <c r="FGT159" s="37"/>
      <c r="FGU159" s="37"/>
      <c r="FGV159" s="37"/>
      <c r="FGW159" s="37"/>
      <c r="FGX159" s="37"/>
      <c r="FGY159" s="37"/>
      <c r="FGZ159" s="37"/>
      <c r="FHA159" s="37"/>
      <c r="FHB159" s="37"/>
      <c r="FHC159" s="37"/>
      <c r="FHD159" s="37"/>
      <c r="FHE159" s="37"/>
      <c r="FHF159" s="37"/>
      <c r="FHG159" s="37"/>
      <c r="FHH159" s="37"/>
      <c r="FHI159" s="37"/>
      <c r="FHJ159" s="37"/>
      <c r="FHK159" s="37"/>
      <c r="FHL159" s="37"/>
      <c r="FHM159" s="37"/>
      <c r="FHN159" s="37"/>
      <c r="FHO159" s="37"/>
      <c r="FHP159" s="37"/>
      <c r="FHQ159" s="37"/>
      <c r="FHR159" s="37"/>
      <c r="FHS159" s="37"/>
      <c r="FHT159" s="37"/>
      <c r="FHU159" s="37"/>
      <c r="FHV159" s="37"/>
      <c r="FHW159" s="37"/>
      <c r="FHX159" s="37"/>
      <c r="FHY159" s="37"/>
      <c r="FHZ159" s="37"/>
      <c r="FIA159" s="37"/>
      <c r="FIB159" s="37"/>
      <c r="FIC159" s="37"/>
      <c r="FID159" s="37"/>
      <c r="FIE159" s="37"/>
      <c r="FIF159" s="37"/>
      <c r="FIG159" s="37"/>
      <c r="FIH159" s="37"/>
      <c r="FII159" s="37"/>
      <c r="FIJ159" s="37"/>
      <c r="FIK159" s="37"/>
      <c r="FIL159" s="37"/>
      <c r="FIM159" s="37"/>
      <c r="FIN159" s="37"/>
      <c r="FIO159" s="37"/>
      <c r="FIP159" s="37"/>
      <c r="FIQ159" s="37"/>
      <c r="FIR159" s="37"/>
      <c r="FIS159" s="37"/>
      <c r="FIT159" s="37"/>
      <c r="FIU159" s="37"/>
      <c r="FIV159" s="37"/>
      <c r="FIW159" s="37"/>
      <c r="FIX159" s="37"/>
      <c r="FIY159" s="37"/>
      <c r="FIZ159" s="37"/>
      <c r="FJA159" s="37"/>
      <c r="FJB159" s="37"/>
      <c r="FJC159" s="37"/>
      <c r="FJD159" s="37"/>
      <c r="FJE159" s="37"/>
      <c r="FJF159" s="37"/>
      <c r="FJG159" s="37"/>
      <c r="FJH159" s="37"/>
      <c r="FJI159" s="37"/>
      <c r="FJJ159" s="37"/>
      <c r="FJK159" s="37"/>
      <c r="FJL159" s="37"/>
      <c r="FJM159" s="37"/>
      <c r="FJN159" s="37"/>
      <c r="FJO159" s="37"/>
      <c r="FJP159" s="37"/>
      <c r="FJQ159" s="37"/>
      <c r="FJR159" s="37"/>
      <c r="FJS159" s="37"/>
      <c r="FJT159" s="37"/>
      <c r="FJU159" s="37"/>
      <c r="FJV159" s="37"/>
      <c r="FJW159" s="37"/>
      <c r="FJX159" s="37"/>
      <c r="FJY159" s="37"/>
      <c r="FJZ159" s="37"/>
      <c r="FKA159" s="37"/>
      <c r="FKB159" s="37"/>
      <c r="FKC159" s="37"/>
      <c r="FKD159" s="37"/>
      <c r="FKE159" s="37"/>
      <c r="FKF159" s="37"/>
      <c r="FKG159" s="37"/>
      <c r="FKH159" s="37"/>
      <c r="FKI159" s="37"/>
      <c r="FKJ159" s="37"/>
      <c r="FKK159" s="37"/>
      <c r="FKL159" s="37"/>
      <c r="FKM159" s="37"/>
      <c r="FKN159" s="37"/>
      <c r="FKO159" s="37"/>
      <c r="FKP159" s="37"/>
      <c r="FKQ159" s="37"/>
      <c r="FKR159" s="37"/>
      <c r="FKS159" s="37"/>
      <c r="FKT159" s="37"/>
      <c r="FKU159" s="37"/>
      <c r="FKV159" s="37"/>
      <c r="FKW159" s="37"/>
      <c r="FKX159" s="37"/>
      <c r="FKY159" s="37"/>
      <c r="FKZ159" s="37"/>
      <c r="FLA159" s="37"/>
      <c r="FLB159" s="37"/>
      <c r="FLC159" s="37"/>
      <c r="FLD159" s="37"/>
      <c r="FLE159" s="37"/>
      <c r="FLF159" s="37"/>
      <c r="FLG159" s="37"/>
      <c r="FLH159" s="37"/>
      <c r="FLI159" s="37"/>
      <c r="FLJ159" s="37"/>
      <c r="FLK159" s="37"/>
      <c r="FLL159" s="37"/>
      <c r="FLM159" s="37"/>
      <c r="FLN159" s="37"/>
      <c r="FLO159" s="37"/>
      <c r="FLP159" s="37"/>
      <c r="FLQ159" s="37"/>
      <c r="FLR159" s="37"/>
      <c r="FLS159" s="37"/>
      <c r="FLT159" s="37"/>
      <c r="FLU159" s="37"/>
      <c r="FLV159" s="37"/>
      <c r="FLW159" s="37"/>
      <c r="FLX159" s="37"/>
      <c r="FLY159" s="37"/>
      <c r="FLZ159" s="37"/>
      <c r="FMA159" s="37"/>
      <c r="FMB159" s="37"/>
      <c r="FMC159" s="37"/>
      <c r="FMD159" s="37"/>
      <c r="FME159" s="37"/>
      <c r="FMF159" s="37"/>
      <c r="FMG159" s="37"/>
      <c r="FMH159" s="37"/>
      <c r="FMI159" s="37"/>
      <c r="FMJ159" s="37"/>
      <c r="FMK159" s="37"/>
      <c r="FML159" s="37"/>
      <c r="FMM159" s="37"/>
      <c r="FMN159" s="37"/>
      <c r="FMO159" s="37"/>
      <c r="FMP159" s="37"/>
      <c r="FMQ159" s="37"/>
      <c r="FMR159" s="37"/>
      <c r="FMS159" s="37"/>
      <c r="FMT159" s="37"/>
      <c r="FMU159" s="37"/>
      <c r="FMV159" s="37"/>
      <c r="FMW159" s="37"/>
      <c r="FMX159" s="37"/>
      <c r="FMY159" s="37"/>
      <c r="FMZ159" s="37"/>
      <c r="FNA159" s="37"/>
      <c r="FNB159" s="37"/>
      <c r="FNC159" s="37"/>
      <c r="FND159" s="37"/>
      <c r="FNE159" s="37"/>
      <c r="FNF159" s="37"/>
      <c r="FNG159" s="37"/>
      <c r="FNH159" s="37"/>
      <c r="FNI159" s="37"/>
      <c r="FNJ159" s="37"/>
      <c r="FNK159" s="37"/>
      <c r="FNL159" s="37"/>
      <c r="FNM159" s="37"/>
      <c r="FNN159" s="37"/>
      <c r="FNO159" s="37"/>
      <c r="FNP159" s="37"/>
      <c r="FNQ159" s="37"/>
      <c r="FNR159" s="37"/>
      <c r="FNS159" s="37"/>
      <c r="FNT159" s="37"/>
      <c r="FNU159" s="37"/>
      <c r="FNV159" s="37"/>
      <c r="FNW159" s="37"/>
      <c r="FNX159" s="37"/>
      <c r="FNY159" s="37"/>
      <c r="FNZ159" s="37"/>
      <c r="FOA159" s="37"/>
      <c r="FOB159" s="37"/>
      <c r="FOC159" s="37"/>
      <c r="FOD159" s="37"/>
      <c r="FOE159" s="37"/>
      <c r="FOF159" s="37"/>
      <c r="FOG159" s="37"/>
      <c r="FOH159" s="37"/>
      <c r="FOI159" s="37"/>
      <c r="FOJ159" s="37"/>
      <c r="FOK159" s="37"/>
      <c r="FOL159" s="37"/>
      <c r="FOM159" s="37"/>
      <c r="FON159" s="37"/>
      <c r="FOO159" s="37"/>
      <c r="FOP159" s="37"/>
      <c r="FOQ159" s="37"/>
      <c r="FOR159" s="37"/>
      <c r="FOS159" s="37"/>
      <c r="FOT159" s="37"/>
      <c r="FOU159" s="37"/>
      <c r="FOV159" s="37"/>
      <c r="FOW159" s="37"/>
      <c r="FOX159" s="37"/>
      <c r="FOY159" s="37"/>
      <c r="FOZ159" s="37"/>
      <c r="FPA159" s="37"/>
      <c r="FPB159" s="37"/>
      <c r="FPC159" s="37"/>
      <c r="FPD159" s="37"/>
      <c r="FPE159" s="37"/>
      <c r="FPF159" s="37"/>
      <c r="FPG159" s="37"/>
      <c r="FPH159" s="37"/>
      <c r="FPI159" s="37"/>
      <c r="FPJ159" s="37"/>
      <c r="FPK159" s="37"/>
      <c r="FPL159" s="37"/>
      <c r="FPM159" s="37"/>
      <c r="FPN159" s="37"/>
      <c r="FPO159" s="37"/>
      <c r="FPP159" s="37"/>
      <c r="FPQ159" s="37"/>
      <c r="FPR159" s="37"/>
      <c r="FPS159" s="37"/>
      <c r="FPT159" s="37"/>
      <c r="FPU159" s="37"/>
      <c r="FPV159" s="37"/>
      <c r="FPW159" s="37"/>
      <c r="FPX159" s="37"/>
      <c r="FPY159" s="37"/>
      <c r="FPZ159" s="37"/>
      <c r="FQA159" s="37"/>
      <c r="FQB159" s="37"/>
      <c r="FQC159" s="37"/>
      <c r="FQD159" s="37"/>
      <c r="FQE159" s="37"/>
      <c r="FQF159" s="37"/>
      <c r="FQG159" s="37"/>
      <c r="FQH159" s="37"/>
      <c r="FQI159" s="37"/>
      <c r="FQJ159" s="37"/>
      <c r="FQK159" s="37"/>
      <c r="FQL159" s="37"/>
      <c r="FQM159" s="37"/>
      <c r="FQN159" s="37"/>
      <c r="FQO159" s="37"/>
      <c r="FQP159" s="37"/>
      <c r="FQQ159" s="37"/>
      <c r="FQR159" s="37"/>
      <c r="FQS159" s="37"/>
      <c r="FQT159" s="37"/>
      <c r="FQU159" s="37"/>
      <c r="FQV159" s="37"/>
      <c r="FQW159" s="37"/>
      <c r="FQX159" s="37"/>
      <c r="FQY159" s="37"/>
      <c r="FQZ159" s="37"/>
      <c r="FRA159" s="37"/>
      <c r="FRB159" s="37"/>
      <c r="FRC159" s="37"/>
      <c r="FRD159" s="37"/>
      <c r="FRE159" s="37"/>
      <c r="FRF159" s="37"/>
      <c r="FRG159" s="37"/>
      <c r="FRH159" s="37"/>
      <c r="FRI159" s="37"/>
      <c r="FRJ159" s="37"/>
      <c r="FRK159" s="37"/>
      <c r="FRL159" s="37"/>
      <c r="FRM159" s="37"/>
      <c r="FRN159" s="37"/>
      <c r="FRO159" s="37"/>
      <c r="FRP159" s="37"/>
      <c r="FRQ159" s="37"/>
      <c r="FRR159" s="37"/>
      <c r="FRS159" s="37"/>
      <c r="FRT159" s="37"/>
      <c r="FRU159" s="37"/>
      <c r="FRV159" s="37"/>
      <c r="FRW159" s="37"/>
      <c r="FRX159" s="37"/>
      <c r="FRY159" s="37"/>
      <c r="FRZ159" s="37"/>
      <c r="FSA159" s="37"/>
      <c r="FSB159" s="37"/>
      <c r="FSC159" s="37"/>
      <c r="FSD159" s="37"/>
      <c r="FSE159" s="37"/>
      <c r="FSF159" s="37"/>
      <c r="FSG159" s="37"/>
      <c r="FSH159" s="37"/>
      <c r="FSI159" s="37"/>
      <c r="FSJ159" s="37"/>
      <c r="FSK159" s="37"/>
      <c r="FSL159" s="37"/>
      <c r="FSM159" s="37"/>
      <c r="FSN159" s="37"/>
      <c r="FSO159" s="37"/>
      <c r="FSP159" s="37"/>
      <c r="FSQ159" s="37"/>
      <c r="FSR159" s="37"/>
      <c r="FSS159" s="37"/>
      <c r="FST159" s="37"/>
      <c r="FSU159" s="37"/>
      <c r="FSV159" s="37"/>
      <c r="FSW159" s="37"/>
      <c r="FSX159" s="37"/>
      <c r="FSY159" s="37"/>
      <c r="FSZ159" s="37"/>
      <c r="FTA159" s="37"/>
      <c r="FTB159" s="37"/>
      <c r="FTC159" s="37"/>
      <c r="FTD159" s="37"/>
      <c r="FTE159" s="37"/>
      <c r="FTF159" s="37"/>
      <c r="FTG159" s="37"/>
      <c r="FTH159" s="37"/>
      <c r="FTI159" s="37"/>
      <c r="FTJ159" s="37"/>
      <c r="FTK159" s="37"/>
      <c r="FTL159" s="37"/>
      <c r="FTM159" s="37"/>
      <c r="FTN159" s="37"/>
      <c r="FTO159" s="37"/>
      <c r="FTP159" s="37"/>
      <c r="FTQ159" s="37"/>
      <c r="FTR159" s="37"/>
      <c r="FTS159" s="37"/>
      <c r="FTT159" s="37"/>
      <c r="FTU159" s="37"/>
      <c r="FTV159" s="37"/>
      <c r="FTW159" s="37"/>
      <c r="FTX159" s="37"/>
      <c r="FTY159" s="37"/>
      <c r="FTZ159" s="37"/>
      <c r="FUA159" s="37"/>
      <c r="FUB159" s="37"/>
      <c r="FUC159" s="37"/>
      <c r="FUD159" s="37"/>
      <c r="FUE159" s="37"/>
      <c r="FUF159" s="37"/>
      <c r="FUG159" s="37"/>
      <c r="FUH159" s="37"/>
      <c r="FUI159" s="37"/>
      <c r="FUJ159" s="37"/>
      <c r="FUK159" s="37"/>
      <c r="FUL159" s="37"/>
      <c r="FUM159" s="37"/>
      <c r="FUN159" s="37"/>
      <c r="FUO159" s="37"/>
      <c r="FUP159" s="37"/>
      <c r="FUQ159" s="37"/>
      <c r="FUR159" s="37"/>
      <c r="FUS159" s="37"/>
      <c r="FUT159" s="37"/>
      <c r="FUU159" s="37"/>
      <c r="FUV159" s="37"/>
      <c r="FUW159" s="37"/>
      <c r="FUX159" s="37"/>
      <c r="FUY159" s="37"/>
      <c r="FUZ159" s="37"/>
      <c r="FVA159" s="37"/>
      <c r="FVB159" s="37"/>
      <c r="FVC159" s="37"/>
      <c r="FVD159" s="37"/>
      <c r="FVE159" s="37"/>
      <c r="FVF159" s="37"/>
      <c r="FVG159" s="37"/>
      <c r="FVH159" s="37"/>
      <c r="FVI159" s="37"/>
      <c r="FVJ159" s="37"/>
      <c r="FVK159" s="37"/>
      <c r="FVL159" s="37"/>
      <c r="FVM159" s="37"/>
      <c r="FVN159" s="37"/>
      <c r="FVO159" s="37"/>
      <c r="FVP159" s="37"/>
      <c r="FVQ159" s="37"/>
      <c r="FVR159" s="37"/>
      <c r="FVS159" s="37"/>
      <c r="FVT159" s="37"/>
      <c r="FVU159" s="37"/>
      <c r="FVV159" s="37"/>
      <c r="FVW159" s="37"/>
      <c r="FVX159" s="37"/>
      <c r="FVY159" s="37"/>
      <c r="FVZ159" s="37"/>
      <c r="FWA159" s="37"/>
      <c r="FWB159" s="37"/>
      <c r="FWC159" s="37"/>
      <c r="FWD159" s="37"/>
      <c r="FWE159" s="37"/>
      <c r="FWF159" s="37"/>
      <c r="FWG159" s="37"/>
      <c r="FWH159" s="37"/>
      <c r="FWI159" s="37"/>
      <c r="FWJ159" s="37"/>
      <c r="FWK159" s="37"/>
      <c r="FWL159" s="37"/>
      <c r="FWM159" s="37"/>
      <c r="FWN159" s="37"/>
      <c r="FWO159" s="37"/>
      <c r="FWP159" s="37"/>
      <c r="FWQ159" s="37"/>
      <c r="FWR159" s="37"/>
      <c r="FWS159" s="37"/>
      <c r="FWT159" s="37"/>
      <c r="FWU159" s="37"/>
      <c r="FWV159" s="37"/>
      <c r="FWW159" s="37"/>
      <c r="FWX159" s="37"/>
      <c r="FWY159" s="37"/>
      <c r="FWZ159" s="37"/>
      <c r="FXA159" s="37"/>
      <c r="FXB159" s="37"/>
      <c r="FXC159" s="37"/>
      <c r="FXD159" s="37"/>
      <c r="FXE159" s="37"/>
      <c r="FXF159" s="37"/>
      <c r="FXG159" s="37"/>
      <c r="FXH159" s="37"/>
      <c r="FXI159" s="37"/>
      <c r="FXJ159" s="37"/>
      <c r="FXK159" s="37"/>
      <c r="FXL159" s="37"/>
      <c r="FXM159" s="37"/>
      <c r="FXN159" s="37"/>
      <c r="FXO159" s="37"/>
      <c r="FXP159" s="37"/>
      <c r="FXQ159" s="37"/>
      <c r="FXR159" s="37"/>
      <c r="FXS159" s="37"/>
      <c r="FXT159" s="37"/>
      <c r="FXU159" s="37"/>
      <c r="FXV159" s="37"/>
      <c r="FXW159" s="37"/>
      <c r="FXX159" s="37"/>
      <c r="FXY159" s="37"/>
      <c r="FXZ159" s="37"/>
      <c r="FYA159" s="37"/>
      <c r="FYB159" s="37"/>
      <c r="FYC159" s="37"/>
      <c r="FYD159" s="37"/>
      <c r="FYE159" s="37"/>
      <c r="FYF159" s="37"/>
      <c r="FYG159" s="37"/>
      <c r="FYH159" s="37"/>
      <c r="FYI159" s="37"/>
      <c r="FYJ159" s="37"/>
      <c r="FYK159" s="37"/>
      <c r="FYL159" s="37"/>
      <c r="FYM159" s="37"/>
      <c r="FYN159" s="37"/>
      <c r="FYO159" s="37"/>
      <c r="FYP159" s="37"/>
      <c r="FYQ159" s="37"/>
      <c r="FYR159" s="37"/>
      <c r="FYS159" s="37"/>
      <c r="FYT159" s="37"/>
      <c r="FYU159" s="37"/>
      <c r="FYV159" s="37"/>
      <c r="FYW159" s="37"/>
      <c r="FYX159" s="37"/>
      <c r="FYY159" s="37"/>
      <c r="FYZ159" s="37"/>
      <c r="FZA159" s="37"/>
      <c r="FZB159" s="37"/>
      <c r="FZC159" s="37"/>
      <c r="FZD159" s="37"/>
      <c r="FZE159" s="37"/>
      <c r="FZF159" s="37"/>
      <c r="FZG159" s="37"/>
      <c r="FZH159" s="37"/>
      <c r="FZI159" s="37"/>
      <c r="FZJ159" s="37"/>
      <c r="FZK159" s="37"/>
      <c r="FZL159" s="37"/>
      <c r="FZM159" s="37"/>
      <c r="FZN159" s="37"/>
      <c r="FZO159" s="37"/>
      <c r="FZP159" s="37"/>
      <c r="FZQ159" s="37"/>
      <c r="FZR159" s="37"/>
      <c r="FZS159" s="37"/>
      <c r="FZT159" s="37"/>
      <c r="FZU159" s="37"/>
      <c r="FZV159" s="37"/>
      <c r="FZW159" s="37"/>
      <c r="FZX159" s="37"/>
      <c r="FZY159" s="37"/>
      <c r="FZZ159" s="37"/>
      <c r="GAA159" s="37"/>
      <c r="GAB159" s="37"/>
      <c r="GAC159" s="37"/>
      <c r="GAD159" s="37"/>
      <c r="GAE159" s="37"/>
      <c r="GAF159" s="37"/>
      <c r="GAG159" s="37"/>
      <c r="GAH159" s="37"/>
      <c r="GAI159" s="37"/>
      <c r="GAJ159" s="37"/>
      <c r="GAK159" s="37"/>
      <c r="GAL159" s="37"/>
      <c r="GAM159" s="37"/>
      <c r="GAN159" s="37"/>
      <c r="GAO159" s="37"/>
      <c r="GAP159" s="37"/>
      <c r="GAQ159" s="37"/>
      <c r="GAR159" s="37"/>
      <c r="GAS159" s="37"/>
      <c r="GAT159" s="37"/>
      <c r="GAU159" s="37"/>
      <c r="GAV159" s="37"/>
      <c r="GAW159" s="37"/>
      <c r="GAX159" s="37"/>
      <c r="GAY159" s="37"/>
      <c r="GAZ159" s="37"/>
      <c r="GBA159" s="37"/>
      <c r="GBB159" s="37"/>
      <c r="GBC159" s="37"/>
      <c r="GBD159" s="37"/>
      <c r="GBE159" s="37"/>
      <c r="GBF159" s="37"/>
      <c r="GBG159" s="37"/>
      <c r="GBH159" s="37"/>
      <c r="GBI159" s="37"/>
      <c r="GBJ159" s="37"/>
      <c r="GBK159" s="37"/>
      <c r="GBL159" s="37"/>
      <c r="GBM159" s="37"/>
      <c r="GBN159" s="37"/>
      <c r="GBO159" s="37"/>
      <c r="GBP159" s="37"/>
      <c r="GBQ159" s="37"/>
      <c r="GBR159" s="37"/>
      <c r="GBS159" s="37"/>
      <c r="GBT159" s="37"/>
      <c r="GBU159" s="37"/>
      <c r="GBV159" s="37"/>
      <c r="GBW159" s="37"/>
      <c r="GBX159" s="37"/>
      <c r="GBY159" s="37"/>
      <c r="GBZ159" s="37"/>
      <c r="GCA159" s="37"/>
      <c r="GCB159" s="37"/>
      <c r="GCC159" s="37"/>
      <c r="GCD159" s="37"/>
      <c r="GCE159" s="37"/>
      <c r="GCF159" s="37"/>
      <c r="GCG159" s="37"/>
      <c r="GCH159" s="37"/>
      <c r="GCI159" s="37"/>
      <c r="GCJ159" s="37"/>
      <c r="GCK159" s="37"/>
      <c r="GCL159" s="37"/>
      <c r="GCM159" s="37"/>
      <c r="GCN159" s="37"/>
      <c r="GCO159" s="37"/>
      <c r="GCP159" s="37"/>
      <c r="GCQ159" s="37"/>
      <c r="GCR159" s="37"/>
      <c r="GCS159" s="37"/>
      <c r="GCT159" s="37"/>
      <c r="GCU159" s="37"/>
      <c r="GCV159" s="37"/>
      <c r="GCW159" s="37"/>
      <c r="GCX159" s="37"/>
      <c r="GCY159" s="37"/>
      <c r="GCZ159" s="37"/>
      <c r="GDA159" s="37"/>
      <c r="GDB159" s="37"/>
      <c r="GDC159" s="37"/>
      <c r="GDD159" s="37"/>
      <c r="GDE159" s="37"/>
      <c r="GDF159" s="37"/>
      <c r="GDG159" s="37"/>
      <c r="GDH159" s="37"/>
      <c r="GDI159" s="37"/>
      <c r="GDJ159" s="37"/>
      <c r="GDK159" s="37"/>
      <c r="GDL159" s="37"/>
      <c r="GDM159" s="37"/>
      <c r="GDN159" s="37"/>
      <c r="GDO159" s="37"/>
      <c r="GDP159" s="37"/>
      <c r="GDQ159" s="37"/>
      <c r="GDR159" s="37"/>
      <c r="GDS159" s="37"/>
      <c r="GDT159" s="37"/>
      <c r="GDU159" s="37"/>
      <c r="GDV159" s="37"/>
      <c r="GDW159" s="37"/>
      <c r="GDX159" s="37"/>
      <c r="GDY159" s="37"/>
      <c r="GDZ159" s="37"/>
      <c r="GEA159" s="37"/>
      <c r="GEB159" s="37"/>
      <c r="GEC159" s="37"/>
      <c r="GED159" s="37"/>
      <c r="GEE159" s="37"/>
      <c r="GEF159" s="37"/>
      <c r="GEG159" s="37"/>
      <c r="GEH159" s="37"/>
      <c r="GEI159" s="37"/>
      <c r="GEJ159" s="37"/>
      <c r="GEK159" s="37"/>
      <c r="GEL159" s="37"/>
      <c r="GEM159" s="37"/>
      <c r="GEN159" s="37"/>
      <c r="GEO159" s="37"/>
      <c r="GEP159" s="37"/>
      <c r="GEQ159" s="37"/>
      <c r="GER159" s="37"/>
      <c r="GES159" s="37"/>
      <c r="GET159" s="37"/>
      <c r="GEU159" s="37"/>
      <c r="GEV159" s="37"/>
      <c r="GEW159" s="37"/>
      <c r="GEX159" s="37"/>
      <c r="GEY159" s="37"/>
      <c r="GEZ159" s="37"/>
      <c r="GFA159" s="37"/>
      <c r="GFB159" s="37"/>
      <c r="GFC159" s="37"/>
      <c r="GFD159" s="37"/>
      <c r="GFE159" s="37"/>
      <c r="GFF159" s="37"/>
      <c r="GFG159" s="37"/>
      <c r="GFH159" s="37"/>
      <c r="GFI159" s="37"/>
      <c r="GFJ159" s="37"/>
      <c r="GFK159" s="37"/>
      <c r="GFL159" s="37"/>
      <c r="GFM159" s="37"/>
      <c r="GFN159" s="37"/>
      <c r="GFO159" s="37"/>
      <c r="GFP159" s="37"/>
      <c r="GFQ159" s="37"/>
      <c r="GFR159" s="37"/>
      <c r="GFS159" s="37"/>
      <c r="GFT159" s="37"/>
      <c r="GFU159" s="37"/>
      <c r="GFV159" s="37"/>
      <c r="GFW159" s="37"/>
      <c r="GFX159" s="37"/>
      <c r="GFY159" s="37"/>
      <c r="GFZ159" s="37"/>
      <c r="GGA159" s="37"/>
      <c r="GGB159" s="37"/>
      <c r="GGC159" s="37"/>
      <c r="GGD159" s="37"/>
      <c r="GGE159" s="37"/>
      <c r="GGF159" s="37"/>
      <c r="GGG159" s="37"/>
      <c r="GGH159" s="37"/>
      <c r="GGI159" s="37"/>
      <c r="GGJ159" s="37"/>
      <c r="GGK159" s="37"/>
      <c r="GGL159" s="37"/>
      <c r="GGM159" s="37"/>
      <c r="GGN159" s="37"/>
      <c r="GGO159" s="37"/>
      <c r="GGP159" s="37"/>
      <c r="GGQ159" s="37"/>
      <c r="GGR159" s="37"/>
      <c r="GGS159" s="37"/>
      <c r="GGT159" s="37"/>
      <c r="GGU159" s="37"/>
      <c r="GGV159" s="37"/>
      <c r="GGW159" s="37"/>
      <c r="GGX159" s="37"/>
      <c r="GGY159" s="37"/>
      <c r="GGZ159" s="37"/>
      <c r="GHA159" s="37"/>
      <c r="GHB159" s="37"/>
      <c r="GHC159" s="37"/>
      <c r="GHD159" s="37"/>
      <c r="GHE159" s="37"/>
      <c r="GHF159" s="37"/>
      <c r="GHG159" s="37"/>
      <c r="GHH159" s="37"/>
      <c r="GHI159" s="37"/>
      <c r="GHJ159" s="37"/>
      <c r="GHK159" s="37"/>
      <c r="GHL159" s="37"/>
      <c r="GHM159" s="37"/>
      <c r="GHN159" s="37"/>
      <c r="GHO159" s="37"/>
      <c r="GHP159" s="37"/>
      <c r="GHQ159" s="37"/>
      <c r="GHR159" s="37"/>
      <c r="GHS159" s="37"/>
      <c r="GHT159" s="37"/>
      <c r="GHU159" s="37"/>
      <c r="GHV159" s="37"/>
      <c r="GHW159" s="37"/>
      <c r="GHX159" s="37"/>
      <c r="GHY159" s="37"/>
      <c r="GHZ159" s="37"/>
      <c r="GIA159" s="37"/>
      <c r="GIB159" s="37"/>
      <c r="GIC159" s="37"/>
      <c r="GID159" s="37"/>
      <c r="GIE159" s="37"/>
      <c r="GIF159" s="37"/>
      <c r="GIG159" s="37"/>
      <c r="GIH159" s="37"/>
      <c r="GII159" s="37"/>
      <c r="GIJ159" s="37"/>
      <c r="GIK159" s="37"/>
      <c r="GIL159" s="37"/>
      <c r="GIM159" s="37"/>
      <c r="GIN159" s="37"/>
      <c r="GIO159" s="37"/>
      <c r="GIP159" s="37"/>
      <c r="GIQ159" s="37"/>
      <c r="GIR159" s="37"/>
      <c r="GIS159" s="37"/>
      <c r="GIT159" s="37"/>
      <c r="GIU159" s="37"/>
      <c r="GIV159" s="37"/>
      <c r="GIW159" s="37"/>
      <c r="GIX159" s="37"/>
      <c r="GIY159" s="37"/>
      <c r="GIZ159" s="37"/>
      <c r="GJA159" s="37"/>
      <c r="GJB159" s="37"/>
      <c r="GJC159" s="37"/>
      <c r="GJD159" s="37"/>
      <c r="GJE159" s="37"/>
      <c r="GJF159" s="37"/>
      <c r="GJG159" s="37"/>
      <c r="GJH159" s="37"/>
      <c r="GJI159" s="37"/>
      <c r="GJJ159" s="37"/>
      <c r="GJK159" s="37"/>
      <c r="GJL159" s="37"/>
      <c r="GJM159" s="37"/>
      <c r="GJN159" s="37"/>
      <c r="GJO159" s="37"/>
      <c r="GJP159" s="37"/>
      <c r="GJQ159" s="37"/>
      <c r="GJR159" s="37"/>
      <c r="GJS159" s="37"/>
      <c r="GJT159" s="37"/>
      <c r="GJU159" s="37"/>
      <c r="GJV159" s="37"/>
      <c r="GJW159" s="37"/>
      <c r="GJX159" s="37"/>
      <c r="GJY159" s="37"/>
      <c r="GJZ159" s="37"/>
      <c r="GKA159" s="37"/>
      <c r="GKB159" s="37"/>
      <c r="GKC159" s="37"/>
      <c r="GKD159" s="37"/>
      <c r="GKE159" s="37"/>
      <c r="GKF159" s="37"/>
      <c r="GKG159" s="37"/>
      <c r="GKH159" s="37"/>
      <c r="GKI159" s="37"/>
      <c r="GKJ159" s="37"/>
      <c r="GKK159" s="37"/>
      <c r="GKL159" s="37"/>
      <c r="GKM159" s="37"/>
      <c r="GKN159" s="37"/>
      <c r="GKO159" s="37"/>
      <c r="GKP159" s="37"/>
      <c r="GKQ159" s="37"/>
      <c r="GKR159" s="37"/>
      <c r="GKS159" s="37"/>
      <c r="GKT159" s="37"/>
      <c r="GKU159" s="37"/>
      <c r="GKV159" s="37"/>
      <c r="GKW159" s="37"/>
      <c r="GKX159" s="37"/>
      <c r="GKY159" s="37"/>
      <c r="GKZ159" s="37"/>
      <c r="GLA159" s="37"/>
      <c r="GLB159" s="37"/>
      <c r="GLC159" s="37"/>
      <c r="GLD159" s="37"/>
      <c r="GLE159" s="37"/>
      <c r="GLF159" s="37"/>
      <c r="GLG159" s="37"/>
      <c r="GLH159" s="37"/>
      <c r="GLI159" s="37"/>
      <c r="GLJ159" s="37"/>
      <c r="GLK159" s="37"/>
      <c r="GLL159" s="37"/>
      <c r="GLM159" s="37"/>
      <c r="GLN159" s="37"/>
      <c r="GLO159" s="37"/>
      <c r="GLP159" s="37"/>
      <c r="GLQ159" s="37"/>
      <c r="GLR159" s="37"/>
      <c r="GLS159" s="37"/>
      <c r="GLT159" s="37"/>
      <c r="GLU159" s="37"/>
      <c r="GLV159" s="37"/>
      <c r="GLW159" s="37"/>
      <c r="GLX159" s="37"/>
      <c r="GLY159" s="37"/>
      <c r="GLZ159" s="37"/>
      <c r="GMA159" s="37"/>
      <c r="GMB159" s="37"/>
      <c r="GMC159" s="37"/>
      <c r="GMD159" s="37"/>
      <c r="GME159" s="37"/>
      <c r="GMF159" s="37"/>
      <c r="GMG159" s="37"/>
      <c r="GMH159" s="37"/>
      <c r="GMI159" s="37"/>
      <c r="GMJ159" s="37"/>
      <c r="GMK159" s="37"/>
      <c r="GML159" s="37"/>
      <c r="GMM159" s="37"/>
      <c r="GMN159" s="37"/>
      <c r="GMO159" s="37"/>
      <c r="GMP159" s="37"/>
      <c r="GMQ159" s="37"/>
      <c r="GMR159" s="37"/>
      <c r="GMS159" s="37"/>
      <c r="GMT159" s="37"/>
      <c r="GMU159" s="37"/>
      <c r="GMV159" s="37"/>
      <c r="GMW159" s="37"/>
      <c r="GMX159" s="37"/>
      <c r="GMY159" s="37"/>
      <c r="GMZ159" s="37"/>
      <c r="GNA159" s="37"/>
      <c r="GNB159" s="37"/>
      <c r="GNC159" s="37"/>
      <c r="GND159" s="37"/>
      <c r="GNE159" s="37"/>
      <c r="GNF159" s="37"/>
      <c r="GNG159" s="37"/>
      <c r="GNH159" s="37"/>
      <c r="GNI159" s="37"/>
      <c r="GNJ159" s="37"/>
      <c r="GNK159" s="37"/>
      <c r="GNL159" s="37"/>
      <c r="GNM159" s="37"/>
      <c r="GNN159" s="37"/>
      <c r="GNO159" s="37"/>
      <c r="GNP159" s="37"/>
      <c r="GNQ159" s="37"/>
      <c r="GNR159" s="37"/>
      <c r="GNS159" s="37"/>
      <c r="GNT159" s="37"/>
      <c r="GNU159" s="37"/>
      <c r="GNV159" s="37"/>
      <c r="GNW159" s="37"/>
      <c r="GNX159" s="37"/>
      <c r="GNY159" s="37"/>
      <c r="GNZ159" s="37"/>
      <c r="GOA159" s="37"/>
      <c r="GOB159" s="37"/>
      <c r="GOC159" s="37"/>
      <c r="GOD159" s="37"/>
      <c r="GOE159" s="37"/>
      <c r="GOF159" s="37"/>
      <c r="GOG159" s="37"/>
      <c r="GOH159" s="37"/>
      <c r="GOI159" s="37"/>
      <c r="GOJ159" s="37"/>
      <c r="GOK159" s="37"/>
      <c r="GOL159" s="37"/>
      <c r="GOM159" s="37"/>
      <c r="GON159" s="37"/>
      <c r="GOO159" s="37"/>
      <c r="GOP159" s="37"/>
      <c r="GOQ159" s="37"/>
      <c r="GOR159" s="37"/>
      <c r="GOS159" s="37"/>
      <c r="GOT159" s="37"/>
      <c r="GOU159" s="37"/>
      <c r="GOV159" s="37"/>
      <c r="GOW159" s="37"/>
      <c r="GOX159" s="37"/>
      <c r="GOY159" s="37"/>
      <c r="GOZ159" s="37"/>
      <c r="GPA159" s="37"/>
      <c r="GPB159" s="37"/>
      <c r="GPC159" s="37"/>
      <c r="GPD159" s="37"/>
      <c r="GPE159" s="37"/>
      <c r="GPF159" s="37"/>
      <c r="GPG159" s="37"/>
      <c r="GPH159" s="37"/>
      <c r="GPI159" s="37"/>
      <c r="GPJ159" s="37"/>
      <c r="GPK159" s="37"/>
      <c r="GPL159" s="37"/>
      <c r="GPM159" s="37"/>
      <c r="GPN159" s="37"/>
      <c r="GPO159" s="37"/>
      <c r="GPP159" s="37"/>
      <c r="GPQ159" s="37"/>
      <c r="GPR159" s="37"/>
      <c r="GPS159" s="37"/>
      <c r="GPT159" s="37"/>
      <c r="GPU159" s="37"/>
      <c r="GPV159" s="37"/>
      <c r="GPW159" s="37"/>
      <c r="GPX159" s="37"/>
      <c r="GPY159" s="37"/>
      <c r="GPZ159" s="37"/>
      <c r="GQA159" s="37"/>
      <c r="GQB159" s="37"/>
      <c r="GQC159" s="37"/>
      <c r="GQD159" s="37"/>
      <c r="GQE159" s="37"/>
      <c r="GQF159" s="37"/>
      <c r="GQG159" s="37"/>
      <c r="GQH159" s="37"/>
      <c r="GQI159" s="37"/>
      <c r="GQJ159" s="37"/>
      <c r="GQK159" s="37"/>
      <c r="GQL159" s="37"/>
      <c r="GQM159" s="37"/>
      <c r="GQN159" s="37"/>
      <c r="GQO159" s="37"/>
      <c r="GQP159" s="37"/>
      <c r="GQQ159" s="37"/>
      <c r="GQR159" s="37"/>
      <c r="GQS159" s="37"/>
      <c r="GQT159" s="37"/>
      <c r="GQU159" s="37"/>
      <c r="GQV159" s="37"/>
      <c r="GQW159" s="37"/>
      <c r="GQX159" s="37"/>
      <c r="GQY159" s="37"/>
      <c r="GQZ159" s="37"/>
      <c r="GRA159" s="37"/>
      <c r="GRB159" s="37"/>
      <c r="GRC159" s="37"/>
      <c r="GRD159" s="37"/>
      <c r="GRE159" s="37"/>
      <c r="GRF159" s="37"/>
      <c r="GRG159" s="37"/>
      <c r="GRH159" s="37"/>
      <c r="GRI159" s="37"/>
      <c r="GRJ159" s="37"/>
      <c r="GRK159" s="37"/>
      <c r="GRL159" s="37"/>
      <c r="GRM159" s="37"/>
      <c r="GRN159" s="37"/>
      <c r="GRO159" s="37"/>
      <c r="GRP159" s="37"/>
      <c r="GRQ159" s="37"/>
      <c r="GRR159" s="37"/>
      <c r="GRS159" s="37"/>
      <c r="GRT159" s="37"/>
      <c r="GRU159" s="37"/>
      <c r="GRV159" s="37"/>
      <c r="GRW159" s="37"/>
      <c r="GRX159" s="37"/>
      <c r="GRY159" s="37"/>
      <c r="GRZ159" s="37"/>
      <c r="GSA159" s="37"/>
      <c r="GSB159" s="37"/>
      <c r="GSC159" s="37"/>
      <c r="GSD159" s="37"/>
      <c r="GSE159" s="37"/>
      <c r="GSF159" s="37"/>
      <c r="GSG159" s="37"/>
      <c r="GSH159" s="37"/>
      <c r="GSI159" s="37"/>
      <c r="GSJ159" s="37"/>
      <c r="GSK159" s="37"/>
      <c r="GSL159" s="37"/>
      <c r="GSM159" s="37"/>
      <c r="GSN159" s="37"/>
      <c r="GSO159" s="37"/>
      <c r="GSP159" s="37"/>
      <c r="GSQ159" s="37"/>
      <c r="GSR159" s="37"/>
      <c r="GSS159" s="37"/>
      <c r="GST159" s="37"/>
      <c r="GSU159" s="37"/>
      <c r="GSV159" s="37"/>
      <c r="GSW159" s="37"/>
      <c r="GSX159" s="37"/>
      <c r="GSY159" s="37"/>
      <c r="GSZ159" s="37"/>
      <c r="GTA159" s="37"/>
      <c r="GTB159" s="37"/>
      <c r="GTC159" s="37"/>
      <c r="GTD159" s="37"/>
      <c r="GTE159" s="37"/>
      <c r="GTF159" s="37"/>
      <c r="GTG159" s="37"/>
      <c r="GTH159" s="37"/>
      <c r="GTI159" s="37"/>
      <c r="GTJ159" s="37"/>
      <c r="GTK159" s="37"/>
      <c r="GTL159" s="37"/>
      <c r="GTM159" s="37"/>
      <c r="GTN159" s="37"/>
      <c r="GTO159" s="37"/>
      <c r="GTP159" s="37"/>
      <c r="GTQ159" s="37"/>
      <c r="GTR159" s="37"/>
      <c r="GTS159" s="37"/>
      <c r="GTT159" s="37"/>
      <c r="GTU159" s="37"/>
      <c r="GTV159" s="37"/>
      <c r="GTW159" s="37"/>
      <c r="GTX159" s="37"/>
      <c r="GTY159" s="37"/>
      <c r="GTZ159" s="37"/>
      <c r="GUA159" s="37"/>
      <c r="GUB159" s="37"/>
      <c r="GUC159" s="37"/>
      <c r="GUD159" s="37"/>
      <c r="GUE159" s="37"/>
      <c r="GUF159" s="37"/>
      <c r="GUG159" s="37"/>
      <c r="GUH159" s="37"/>
      <c r="GUI159" s="37"/>
      <c r="GUJ159" s="37"/>
      <c r="GUK159" s="37"/>
      <c r="GUL159" s="37"/>
      <c r="GUM159" s="37"/>
      <c r="GUN159" s="37"/>
      <c r="GUO159" s="37"/>
      <c r="GUP159" s="37"/>
      <c r="GUQ159" s="37"/>
      <c r="GUR159" s="37"/>
      <c r="GUS159" s="37"/>
      <c r="GUT159" s="37"/>
      <c r="GUU159" s="37"/>
      <c r="GUV159" s="37"/>
      <c r="GUW159" s="37"/>
      <c r="GUX159" s="37"/>
      <c r="GUY159" s="37"/>
      <c r="GUZ159" s="37"/>
      <c r="GVA159" s="37"/>
      <c r="GVB159" s="37"/>
      <c r="GVC159" s="37"/>
      <c r="GVD159" s="37"/>
      <c r="GVE159" s="37"/>
      <c r="GVF159" s="37"/>
      <c r="GVG159" s="37"/>
      <c r="GVH159" s="37"/>
      <c r="GVI159" s="37"/>
      <c r="GVJ159" s="37"/>
      <c r="GVK159" s="37"/>
      <c r="GVL159" s="37"/>
      <c r="GVM159" s="37"/>
      <c r="GVN159" s="37"/>
      <c r="GVO159" s="37"/>
      <c r="GVP159" s="37"/>
      <c r="GVQ159" s="37"/>
      <c r="GVR159" s="37"/>
      <c r="GVS159" s="37"/>
      <c r="GVT159" s="37"/>
      <c r="GVU159" s="37"/>
      <c r="GVV159" s="37"/>
      <c r="GVW159" s="37"/>
      <c r="GVX159" s="37"/>
      <c r="GVY159" s="37"/>
      <c r="GVZ159" s="37"/>
      <c r="GWA159" s="37"/>
      <c r="GWB159" s="37"/>
      <c r="GWC159" s="37"/>
      <c r="GWD159" s="37"/>
      <c r="GWE159" s="37"/>
      <c r="GWF159" s="37"/>
      <c r="GWG159" s="37"/>
      <c r="GWH159" s="37"/>
      <c r="GWI159" s="37"/>
      <c r="GWJ159" s="37"/>
      <c r="GWK159" s="37"/>
      <c r="GWL159" s="37"/>
      <c r="GWM159" s="37"/>
      <c r="GWN159" s="37"/>
      <c r="GWO159" s="37"/>
      <c r="GWP159" s="37"/>
      <c r="GWQ159" s="37"/>
      <c r="GWR159" s="37"/>
      <c r="GWS159" s="37"/>
      <c r="GWT159" s="37"/>
      <c r="GWU159" s="37"/>
      <c r="GWV159" s="37"/>
      <c r="GWW159" s="37"/>
      <c r="GWX159" s="37"/>
      <c r="GWY159" s="37"/>
      <c r="GWZ159" s="37"/>
      <c r="GXA159" s="37"/>
      <c r="GXB159" s="37"/>
      <c r="GXC159" s="37"/>
      <c r="GXD159" s="37"/>
      <c r="GXE159" s="37"/>
      <c r="GXF159" s="37"/>
      <c r="GXG159" s="37"/>
      <c r="GXH159" s="37"/>
      <c r="GXI159" s="37"/>
      <c r="GXJ159" s="37"/>
      <c r="GXK159" s="37"/>
      <c r="GXL159" s="37"/>
      <c r="GXM159" s="37"/>
      <c r="GXN159" s="37"/>
      <c r="GXO159" s="37"/>
      <c r="GXP159" s="37"/>
      <c r="GXQ159" s="37"/>
      <c r="GXR159" s="37"/>
      <c r="GXS159" s="37"/>
      <c r="GXT159" s="37"/>
      <c r="GXU159" s="37"/>
      <c r="GXV159" s="37"/>
      <c r="GXW159" s="37"/>
      <c r="GXX159" s="37"/>
      <c r="GXY159" s="37"/>
      <c r="GXZ159" s="37"/>
      <c r="GYA159" s="37"/>
      <c r="GYB159" s="37"/>
      <c r="GYC159" s="37"/>
      <c r="GYD159" s="37"/>
      <c r="GYE159" s="37"/>
      <c r="GYF159" s="37"/>
      <c r="GYG159" s="37"/>
      <c r="GYH159" s="37"/>
      <c r="GYI159" s="37"/>
      <c r="GYJ159" s="37"/>
      <c r="GYK159" s="37"/>
      <c r="GYL159" s="37"/>
      <c r="GYM159" s="37"/>
      <c r="GYN159" s="37"/>
      <c r="GYO159" s="37"/>
      <c r="GYP159" s="37"/>
      <c r="GYQ159" s="37"/>
      <c r="GYR159" s="37"/>
      <c r="GYS159" s="37"/>
      <c r="GYT159" s="37"/>
      <c r="GYU159" s="37"/>
      <c r="GYV159" s="37"/>
      <c r="GYW159" s="37"/>
      <c r="GYX159" s="37"/>
      <c r="GYY159" s="37"/>
      <c r="GYZ159" s="37"/>
      <c r="GZA159" s="37"/>
      <c r="GZB159" s="37"/>
      <c r="GZC159" s="37"/>
      <c r="GZD159" s="37"/>
      <c r="GZE159" s="37"/>
      <c r="GZF159" s="37"/>
      <c r="GZG159" s="37"/>
      <c r="GZH159" s="37"/>
      <c r="GZI159" s="37"/>
      <c r="GZJ159" s="37"/>
      <c r="GZK159" s="37"/>
      <c r="GZL159" s="37"/>
      <c r="GZM159" s="37"/>
      <c r="GZN159" s="37"/>
      <c r="GZO159" s="37"/>
      <c r="GZP159" s="37"/>
      <c r="GZQ159" s="37"/>
      <c r="GZR159" s="37"/>
      <c r="GZS159" s="37"/>
      <c r="GZT159" s="37"/>
      <c r="GZU159" s="37"/>
      <c r="GZV159" s="37"/>
      <c r="GZW159" s="37"/>
      <c r="GZX159" s="37"/>
      <c r="GZY159" s="37"/>
      <c r="GZZ159" s="37"/>
      <c r="HAA159" s="37"/>
      <c r="HAB159" s="37"/>
      <c r="HAC159" s="37"/>
      <c r="HAD159" s="37"/>
      <c r="HAE159" s="37"/>
      <c r="HAF159" s="37"/>
      <c r="HAG159" s="37"/>
      <c r="HAH159" s="37"/>
      <c r="HAI159" s="37"/>
      <c r="HAJ159" s="37"/>
      <c r="HAK159" s="37"/>
      <c r="HAL159" s="37"/>
      <c r="HAM159" s="37"/>
      <c r="HAN159" s="37"/>
      <c r="HAO159" s="37"/>
      <c r="HAP159" s="37"/>
      <c r="HAQ159" s="37"/>
      <c r="HAR159" s="37"/>
      <c r="HAS159" s="37"/>
      <c r="HAT159" s="37"/>
      <c r="HAU159" s="37"/>
      <c r="HAV159" s="37"/>
      <c r="HAW159" s="37"/>
      <c r="HAX159" s="37"/>
      <c r="HAY159" s="37"/>
      <c r="HAZ159" s="37"/>
      <c r="HBA159" s="37"/>
      <c r="HBB159" s="37"/>
      <c r="HBC159" s="37"/>
      <c r="HBD159" s="37"/>
      <c r="HBE159" s="37"/>
      <c r="HBF159" s="37"/>
      <c r="HBG159" s="37"/>
      <c r="HBH159" s="37"/>
      <c r="HBI159" s="37"/>
      <c r="HBJ159" s="37"/>
      <c r="HBK159" s="37"/>
      <c r="HBL159" s="37"/>
      <c r="HBM159" s="37"/>
      <c r="HBN159" s="37"/>
      <c r="HBO159" s="37"/>
      <c r="HBP159" s="37"/>
      <c r="HBQ159" s="37"/>
      <c r="HBR159" s="37"/>
      <c r="HBS159" s="37"/>
      <c r="HBT159" s="37"/>
      <c r="HBU159" s="37"/>
      <c r="HBV159" s="37"/>
      <c r="HBW159" s="37"/>
      <c r="HBX159" s="37"/>
      <c r="HBY159" s="37"/>
      <c r="HBZ159" s="37"/>
      <c r="HCA159" s="37"/>
      <c r="HCB159" s="37"/>
      <c r="HCC159" s="37"/>
      <c r="HCD159" s="37"/>
      <c r="HCE159" s="37"/>
      <c r="HCF159" s="37"/>
      <c r="HCG159" s="37"/>
      <c r="HCH159" s="37"/>
      <c r="HCI159" s="37"/>
      <c r="HCJ159" s="37"/>
      <c r="HCK159" s="37"/>
      <c r="HCL159" s="37"/>
      <c r="HCM159" s="37"/>
      <c r="HCN159" s="37"/>
      <c r="HCO159" s="37"/>
      <c r="HCP159" s="37"/>
      <c r="HCQ159" s="37"/>
      <c r="HCR159" s="37"/>
      <c r="HCS159" s="37"/>
      <c r="HCT159" s="37"/>
      <c r="HCU159" s="37"/>
      <c r="HCV159" s="37"/>
      <c r="HCW159" s="37"/>
      <c r="HCX159" s="37"/>
      <c r="HCY159" s="37"/>
      <c r="HCZ159" s="37"/>
      <c r="HDA159" s="37"/>
      <c r="HDB159" s="37"/>
      <c r="HDC159" s="37"/>
      <c r="HDD159" s="37"/>
      <c r="HDE159" s="37"/>
      <c r="HDF159" s="37"/>
      <c r="HDG159" s="37"/>
      <c r="HDH159" s="37"/>
      <c r="HDI159" s="37"/>
      <c r="HDJ159" s="37"/>
      <c r="HDK159" s="37"/>
      <c r="HDL159" s="37"/>
      <c r="HDM159" s="37"/>
      <c r="HDN159" s="37"/>
      <c r="HDO159" s="37"/>
      <c r="HDP159" s="37"/>
      <c r="HDQ159" s="37"/>
      <c r="HDR159" s="37"/>
      <c r="HDS159" s="37"/>
      <c r="HDT159" s="37"/>
      <c r="HDU159" s="37"/>
      <c r="HDV159" s="37"/>
      <c r="HDW159" s="37"/>
      <c r="HDX159" s="37"/>
      <c r="HDY159" s="37"/>
      <c r="HDZ159" s="37"/>
      <c r="HEA159" s="37"/>
      <c r="HEB159" s="37"/>
      <c r="HEC159" s="37"/>
      <c r="HED159" s="37"/>
      <c r="HEE159" s="37"/>
      <c r="HEF159" s="37"/>
      <c r="HEG159" s="37"/>
      <c r="HEH159" s="37"/>
      <c r="HEI159" s="37"/>
      <c r="HEJ159" s="37"/>
      <c r="HEK159" s="37"/>
      <c r="HEL159" s="37"/>
      <c r="HEM159" s="37"/>
      <c r="HEN159" s="37"/>
      <c r="HEO159" s="37"/>
      <c r="HEP159" s="37"/>
      <c r="HEQ159" s="37"/>
      <c r="HER159" s="37"/>
      <c r="HES159" s="37"/>
      <c r="HET159" s="37"/>
      <c r="HEU159" s="37"/>
      <c r="HEV159" s="37"/>
      <c r="HEW159" s="37"/>
      <c r="HEX159" s="37"/>
      <c r="HEY159" s="37"/>
      <c r="HEZ159" s="37"/>
      <c r="HFA159" s="37"/>
      <c r="HFB159" s="37"/>
      <c r="HFC159" s="37"/>
      <c r="HFD159" s="37"/>
      <c r="HFE159" s="37"/>
      <c r="HFF159" s="37"/>
      <c r="HFG159" s="37"/>
      <c r="HFH159" s="37"/>
      <c r="HFI159" s="37"/>
      <c r="HFJ159" s="37"/>
      <c r="HFK159" s="37"/>
      <c r="HFL159" s="37"/>
      <c r="HFM159" s="37"/>
      <c r="HFN159" s="37"/>
      <c r="HFO159" s="37"/>
      <c r="HFP159" s="37"/>
      <c r="HFQ159" s="37"/>
      <c r="HFR159" s="37"/>
      <c r="HFS159" s="37"/>
      <c r="HFT159" s="37"/>
      <c r="HFU159" s="37"/>
      <c r="HFV159" s="37"/>
      <c r="HFW159" s="37"/>
      <c r="HFX159" s="37"/>
      <c r="HFY159" s="37"/>
      <c r="HFZ159" s="37"/>
      <c r="HGA159" s="37"/>
      <c r="HGB159" s="37"/>
      <c r="HGC159" s="37"/>
      <c r="HGD159" s="37"/>
      <c r="HGE159" s="37"/>
      <c r="HGF159" s="37"/>
      <c r="HGG159" s="37"/>
      <c r="HGH159" s="37"/>
      <c r="HGI159" s="37"/>
      <c r="HGJ159" s="37"/>
      <c r="HGK159" s="37"/>
      <c r="HGL159" s="37"/>
      <c r="HGM159" s="37"/>
      <c r="HGN159" s="37"/>
      <c r="HGO159" s="37"/>
      <c r="HGP159" s="37"/>
      <c r="HGQ159" s="37"/>
      <c r="HGR159" s="37"/>
      <c r="HGS159" s="37"/>
      <c r="HGT159" s="37"/>
      <c r="HGU159" s="37"/>
      <c r="HGV159" s="37"/>
      <c r="HGW159" s="37"/>
      <c r="HGX159" s="37"/>
      <c r="HGY159" s="37"/>
      <c r="HGZ159" s="37"/>
      <c r="HHA159" s="37"/>
      <c r="HHB159" s="37"/>
      <c r="HHC159" s="37"/>
      <c r="HHD159" s="37"/>
      <c r="HHE159" s="37"/>
      <c r="HHF159" s="37"/>
      <c r="HHG159" s="37"/>
      <c r="HHH159" s="37"/>
      <c r="HHI159" s="37"/>
      <c r="HHJ159" s="37"/>
      <c r="HHK159" s="37"/>
      <c r="HHL159" s="37"/>
      <c r="HHM159" s="37"/>
      <c r="HHN159" s="37"/>
      <c r="HHO159" s="37"/>
      <c r="HHP159" s="37"/>
      <c r="HHQ159" s="37"/>
      <c r="HHR159" s="37"/>
      <c r="HHS159" s="37"/>
      <c r="HHT159" s="37"/>
      <c r="HHU159" s="37"/>
      <c r="HHV159" s="37"/>
      <c r="HHW159" s="37"/>
      <c r="HHX159" s="37"/>
      <c r="HHY159" s="37"/>
      <c r="HHZ159" s="37"/>
      <c r="HIA159" s="37"/>
      <c r="HIB159" s="37"/>
      <c r="HIC159" s="37"/>
      <c r="HID159" s="37"/>
      <c r="HIE159" s="37"/>
      <c r="HIF159" s="37"/>
      <c r="HIG159" s="37"/>
      <c r="HIH159" s="37"/>
      <c r="HII159" s="37"/>
      <c r="HIJ159" s="37"/>
      <c r="HIK159" s="37"/>
      <c r="HIL159" s="37"/>
      <c r="HIM159" s="37"/>
      <c r="HIN159" s="37"/>
      <c r="HIO159" s="37"/>
      <c r="HIP159" s="37"/>
      <c r="HIQ159" s="37"/>
      <c r="HIR159" s="37"/>
      <c r="HIS159" s="37"/>
      <c r="HIT159" s="37"/>
      <c r="HIU159" s="37"/>
      <c r="HIV159" s="37"/>
      <c r="HIW159" s="37"/>
      <c r="HIX159" s="37"/>
      <c r="HIY159" s="37"/>
      <c r="HIZ159" s="37"/>
      <c r="HJA159" s="37"/>
      <c r="HJB159" s="37"/>
      <c r="HJC159" s="37"/>
      <c r="HJD159" s="37"/>
      <c r="HJE159" s="37"/>
      <c r="HJF159" s="37"/>
      <c r="HJG159" s="37"/>
      <c r="HJH159" s="37"/>
      <c r="HJI159" s="37"/>
      <c r="HJJ159" s="37"/>
      <c r="HJK159" s="37"/>
      <c r="HJL159" s="37"/>
      <c r="HJM159" s="37"/>
      <c r="HJN159" s="37"/>
      <c r="HJO159" s="37"/>
      <c r="HJP159" s="37"/>
      <c r="HJQ159" s="37"/>
      <c r="HJR159" s="37"/>
      <c r="HJS159" s="37"/>
      <c r="HJT159" s="37"/>
      <c r="HJU159" s="37"/>
      <c r="HJV159" s="37"/>
      <c r="HJW159" s="37"/>
      <c r="HJX159" s="37"/>
      <c r="HJY159" s="37"/>
      <c r="HJZ159" s="37"/>
      <c r="HKA159" s="37"/>
      <c r="HKB159" s="37"/>
      <c r="HKC159" s="37"/>
      <c r="HKD159" s="37"/>
      <c r="HKE159" s="37"/>
      <c r="HKF159" s="37"/>
      <c r="HKG159" s="37"/>
      <c r="HKH159" s="37"/>
      <c r="HKI159" s="37"/>
      <c r="HKJ159" s="37"/>
      <c r="HKK159" s="37"/>
      <c r="HKL159" s="37"/>
      <c r="HKM159" s="37"/>
      <c r="HKN159" s="37"/>
      <c r="HKO159" s="37"/>
      <c r="HKP159" s="37"/>
      <c r="HKQ159" s="37"/>
      <c r="HKR159" s="37"/>
      <c r="HKS159" s="37"/>
      <c r="HKT159" s="37"/>
      <c r="HKU159" s="37"/>
      <c r="HKV159" s="37"/>
      <c r="HKW159" s="37"/>
      <c r="HKX159" s="37"/>
      <c r="HKY159" s="37"/>
      <c r="HKZ159" s="37"/>
      <c r="HLA159" s="37"/>
      <c r="HLB159" s="37"/>
      <c r="HLC159" s="37"/>
      <c r="HLD159" s="37"/>
      <c r="HLE159" s="37"/>
      <c r="HLF159" s="37"/>
      <c r="HLG159" s="37"/>
      <c r="HLH159" s="37"/>
      <c r="HLI159" s="37"/>
      <c r="HLJ159" s="37"/>
      <c r="HLK159" s="37"/>
      <c r="HLL159" s="37"/>
      <c r="HLM159" s="37"/>
      <c r="HLN159" s="37"/>
      <c r="HLO159" s="37"/>
      <c r="HLP159" s="37"/>
      <c r="HLQ159" s="37"/>
      <c r="HLR159" s="37"/>
      <c r="HLS159" s="37"/>
      <c r="HLT159" s="37"/>
      <c r="HLU159" s="37"/>
      <c r="HLV159" s="37"/>
      <c r="HLW159" s="37"/>
      <c r="HLX159" s="37"/>
      <c r="HLY159" s="37"/>
      <c r="HLZ159" s="37"/>
      <c r="HMA159" s="37"/>
      <c r="HMB159" s="37"/>
      <c r="HMC159" s="37"/>
      <c r="HMD159" s="37"/>
      <c r="HME159" s="37"/>
      <c r="HMF159" s="37"/>
      <c r="HMG159" s="37"/>
      <c r="HMH159" s="37"/>
      <c r="HMI159" s="37"/>
      <c r="HMJ159" s="37"/>
      <c r="HMK159" s="37"/>
      <c r="HML159" s="37"/>
      <c r="HMM159" s="37"/>
      <c r="HMN159" s="37"/>
      <c r="HMO159" s="37"/>
      <c r="HMP159" s="37"/>
      <c r="HMQ159" s="37"/>
      <c r="HMR159" s="37"/>
      <c r="HMS159" s="37"/>
      <c r="HMT159" s="37"/>
      <c r="HMU159" s="37"/>
      <c r="HMV159" s="37"/>
      <c r="HMW159" s="37"/>
      <c r="HMX159" s="37"/>
      <c r="HMY159" s="37"/>
      <c r="HMZ159" s="37"/>
      <c r="HNA159" s="37"/>
      <c r="HNB159" s="37"/>
      <c r="HNC159" s="37"/>
      <c r="HND159" s="37"/>
      <c r="HNE159" s="37"/>
      <c r="HNF159" s="37"/>
      <c r="HNG159" s="37"/>
      <c r="HNH159" s="37"/>
      <c r="HNI159" s="37"/>
      <c r="HNJ159" s="37"/>
      <c r="HNK159" s="37"/>
      <c r="HNL159" s="37"/>
      <c r="HNM159" s="37"/>
      <c r="HNN159" s="37"/>
      <c r="HNO159" s="37"/>
      <c r="HNP159" s="37"/>
      <c r="HNQ159" s="37"/>
      <c r="HNR159" s="37"/>
      <c r="HNS159" s="37"/>
      <c r="HNT159" s="37"/>
      <c r="HNU159" s="37"/>
      <c r="HNV159" s="37"/>
      <c r="HNW159" s="37"/>
      <c r="HNX159" s="37"/>
      <c r="HNY159" s="37"/>
      <c r="HNZ159" s="37"/>
      <c r="HOA159" s="37"/>
      <c r="HOB159" s="37"/>
      <c r="HOC159" s="37"/>
      <c r="HOD159" s="37"/>
      <c r="HOE159" s="37"/>
      <c r="HOF159" s="37"/>
      <c r="HOG159" s="37"/>
      <c r="HOH159" s="37"/>
      <c r="HOI159" s="37"/>
      <c r="HOJ159" s="37"/>
      <c r="HOK159" s="37"/>
      <c r="HOL159" s="37"/>
      <c r="HOM159" s="37"/>
      <c r="HON159" s="37"/>
      <c r="HOO159" s="37"/>
      <c r="HOP159" s="37"/>
      <c r="HOQ159" s="37"/>
      <c r="HOR159" s="37"/>
      <c r="HOS159" s="37"/>
      <c r="HOT159" s="37"/>
      <c r="HOU159" s="37"/>
      <c r="HOV159" s="37"/>
      <c r="HOW159" s="37"/>
      <c r="HOX159" s="37"/>
      <c r="HOY159" s="37"/>
      <c r="HOZ159" s="37"/>
      <c r="HPA159" s="37"/>
      <c r="HPB159" s="37"/>
      <c r="HPC159" s="37"/>
      <c r="HPD159" s="37"/>
      <c r="HPE159" s="37"/>
      <c r="HPF159" s="37"/>
      <c r="HPG159" s="37"/>
      <c r="HPH159" s="37"/>
      <c r="HPI159" s="37"/>
      <c r="HPJ159" s="37"/>
      <c r="HPK159" s="37"/>
      <c r="HPL159" s="37"/>
      <c r="HPM159" s="37"/>
      <c r="HPN159" s="37"/>
      <c r="HPO159" s="37"/>
      <c r="HPP159" s="37"/>
      <c r="HPQ159" s="37"/>
      <c r="HPR159" s="37"/>
      <c r="HPS159" s="37"/>
      <c r="HPT159" s="37"/>
      <c r="HPU159" s="37"/>
      <c r="HPV159" s="37"/>
      <c r="HPW159" s="37"/>
      <c r="HPX159" s="37"/>
      <c r="HPY159" s="37"/>
      <c r="HPZ159" s="37"/>
      <c r="HQA159" s="37"/>
      <c r="HQB159" s="37"/>
      <c r="HQC159" s="37"/>
      <c r="HQD159" s="37"/>
      <c r="HQE159" s="37"/>
      <c r="HQF159" s="37"/>
      <c r="HQG159" s="37"/>
      <c r="HQH159" s="37"/>
      <c r="HQI159" s="37"/>
      <c r="HQJ159" s="37"/>
      <c r="HQK159" s="37"/>
      <c r="HQL159" s="37"/>
      <c r="HQM159" s="37"/>
      <c r="HQN159" s="37"/>
      <c r="HQO159" s="37"/>
      <c r="HQP159" s="37"/>
      <c r="HQQ159" s="37"/>
      <c r="HQR159" s="37"/>
      <c r="HQS159" s="37"/>
      <c r="HQT159" s="37"/>
      <c r="HQU159" s="37"/>
      <c r="HQV159" s="37"/>
      <c r="HQW159" s="37"/>
      <c r="HQX159" s="37"/>
      <c r="HQY159" s="37"/>
      <c r="HQZ159" s="37"/>
      <c r="HRA159" s="37"/>
      <c r="HRB159" s="37"/>
      <c r="HRC159" s="37"/>
      <c r="HRD159" s="37"/>
      <c r="HRE159" s="37"/>
      <c r="HRF159" s="37"/>
      <c r="HRG159" s="37"/>
      <c r="HRH159" s="37"/>
      <c r="HRI159" s="37"/>
      <c r="HRJ159" s="37"/>
      <c r="HRK159" s="37"/>
      <c r="HRL159" s="37"/>
      <c r="HRM159" s="37"/>
      <c r="HRN159" s="37"/>
      <c r="HRO159" s="37"/>
      <c r="HRP159" s="37"/>
      <c r="HRQ159" s="37"/>
      <c r="HRR159" s="37"/>
      <c r="HRS159" s="37"/>
      <c r="HRT159" s="37"/>
      <c r="HRU159" s="37"/>
      <c r="HRV159" s="37"/>
      <c r="HRW159" s="37"/>
      <c r="HRX159" s="37"/>
      <c r="HRY159" s="37"/>
      <c r="HRZ159" s="37"/>
      <c r="HSA159" s="37"/>
      <c r="HSB159" s="37"/>
      <c r="HSC159" s="37"/>
      <c r="HSD159" s="37"/>
      <c r="HSE159" s="37"/>
      <c r="HSF159" s="37"/>
      <c r="HSG159" s="37"/>
      <c r="HSH159" s="37"/>
      <c r="HSI159" s="37"/>
      <c r="HSJ159" s="37"/>
      <c r="HSK159" s="37"/>
      <c r="HSL159" s="37"/>
      <c r="HSM159" s="37"/>
      <c r="HSN159" s="37"/>
      <c r="HSO159" s="37"/>
      <c r="HSP159" s="37"/>
      <c r="HSQ159" s="37"/>
      <c r="HSR159" s="37"/>
      <c r="HSS159" s="37"/>
      <c r="HST159" s="37"/>
      <c r="HSU159" s="37"/>
      <c r="HSV159" s="37"/>
      <c r="HSW159" s="37"/>
      <c r="HSX159" s="37"/>
      <c r="HSY159" s="37"/>
      <c r="HSZ159" s="37"/>
      <c r="HTA159" s="37"/>
      <c r="HTB159" s="37"/>
      <c r="HTC159" s="37"/>
      <c r="HTD159" s="37"/>
      <c r="HTE159" s="37"/>
      <c r="HTF159" s="37"/>
      <c r="HTG159" s="37"/>
      <c r="HTH159" s="37"/>
      <c r="HTI159" s="37"/>
      <c r="HTJ159" s="37"/>
      <c r="HTK159" s="37"/>
      <c r="HTL159" s="37"/>
      <c r="HTM159" s="37"/>
      <c r="HTN159" s="37"/>
      <c r="HTO159" s="37"/>
      <c r="HTP159" s="37"/>
      <c r="HTQ159" s="37"/>
      <c r="HTR159" s="37"/>
      <c r="HTS159" s="37"/>
      <c r="HTT159" s="37"/>
      <c r="HTU159" s="37"/>
      <c r="HTV159" s="37"/>
      <c r="HTW159" s="37"/>
      <c r="HTX159" s="37"/>
      <c r="HTY159" s="37"/>
      <c r="HTZ159" s="37"/>
      <c r="HUA159" s="37"/>
      <c r="HUB159" s="37"/>
      <c r="HUC159" s="37"/>
      <c r="HUD159" s="37"/>
      <c r="HUE159" s="37"/>
      <c r="HUF159" s="37"/>
      <c r="HUG159" s="37"/>
      <c r="HUH159" s="37"/>
      <c r="HUI159" s="37"/>
      <c r="HUJ159" s="37"/>
      <c r="HUK159" s="37"/>
      <c r="HUL159" s="37"/>
      <c r="HUM159" s="37"/>
      <c r="HUN159" s="37"/>
      <c r="HUO159" s="37"/>
      <c r="HUP159" s="37"/>
      <c r="HUQ159" s="37"/>
      <c r="HUR159" s="37"/>
      <c r="HUS159" s="37"/>
      <c r="HUT159" s="37"/>
      <c r="HUU159" s="37"/>
      <c r="HUV159" s="37"/>
      <c r="HUW159" s="37"/>
      <c r="HUX159" s="37"/>
      <c r="HUY159" s="37"/>
      <c r="HUZ159" s="37"/>
      <c r="HVA159" s="37"/>
      <c r="HVB159" s="37"/>
      <c r="HVC159" s="37"/>
      <c r="HVD159" s="37"/>
      <c r="HVE159" s="37"/>
      <c r="HVF159" s="37"/>
      <c r="HVG159" s="37"/>
      <c r="HVH159" s="37"/>
      <c r="HVI159" s="37"/>
      <c r="HVJ159" s="37"/>
      <c r="HVK159" s="37"/>
      <c r="HVL159" s="37"/>
      <c r="HVM159" s="37"/>
      <c r="HVN159" s="37"/>
      <c r="HVO159" s="37"/>
      <c r="HVP159" s="37"/>
      <c r="HVQ159" s="37"/>
      <c r="HVR159" s="37"/>
      <c r="HVS159" s="37"/>
      <c r="HVT159" s="37"/>
      <c r="HVU159" s="37"/>
      <c r="HVV159" s="37"/>
      <c r="HVW159" s="37"/>
      <c r="HVX159" s="37"/>
      <c r="HVY159" s="37"/>
      <c r="HVZ159" s="37"/>
      <c r="HWA159" s="37"/>
      <c r="HWB159" s="37"/>
      <c r="HWC159" s="37"/>
      <c r="HWD159" s="37"/>
      <c r="HWE159" s="37"/>
      <c r="HWF159" s="37"/>
      <c r="HWG159" s="37"/>
      <c r="HWH159" s="37"/>
      <c r="HWI159" s="37"/>
      <c r="HWJ159" s="37"/>
      <c r="HWK159" s="37"/>
      <c r="HWL159" s="37"/>
      <c r="HWM159" s="37"/>
      <c r="HWN159" s="37"/>
      <c r="HWO159" s="37"/>
      <c r="HWP159" s="37"/>
      <c r="HWQ159" s="37"/>
      <c r="HWR159" s="37"/>
      <c r="HWS159" s="37"/>
      <c r="HWT159" s="37"/>
      <c r="HWU159" s="37"/>
      <c r="HWV159" s="37"/>
      <c r="HWW159" s="37"/>
      <c r="HWX159" s="37"/>
      <c r="HWY159" s="37"/>
      <c r="HWZ159" s="37"/>
      <c r="HXA159" s="37"/>
      <c r="HXB159" s="37"/>
      <c r="HXC159" s="37"/>
      <c r="HXD159" s="37"/>
      <c r="HXE159" s="37"/>
      <c r="HXF159" s="37"/>
      <c r="HXG159" s="37"/>
      <c r="HXH159" s="37"/>
      <c r="HXI159" s="37"/>
      <c r="HXJ159" s="37"/>
      <c r="HXK159" s="37"/>
      <c r="HXL159" s="37"/>
      <c r="HXM159" s="37"/>
      <c r="HXN159" s="37"/>
      <c r="HXO159" s="37"/>
      <c r="HXP159" s="37"/>
      <c r="HXQ159" s="37"/>
      <c r="HXR159" s="37"/>
      <c r="HXS159" s="37"/>
      <c r="HXT159" s="37"/>
      <c r="HXU159" s="37"/>
      <c r="HXV159" s="37"/>
      <c r="HXW159" s="37"/>
      <c r="HXX159" s="37"/>
      <c r="HXY159" s="37"/>
      <c r="HXZ159" s="37"/>
      <c r="HYA159" s="37"/>
      <c r="HYB159" s="37"/>
      <c r="HYC159" s="37"/>
      <c r="HYD159" s="37"/>
      <c r="HYE159" s="37"/>
      <c r="HYF159" s="37"/>
      <c r="HYG159" s="37"/>
      <c r="HYH159" s="37"/>
      <c r="HYI159" s="37"/>
      <c r="HYJ159" s="37"/>
      <c r="HYK159" s="37"/>
      <c r="HYL159" s="37"/>
      <c r="HYM159" s="37"/>
      <c r="HYN159" s="37"/>
      <c r="HYO159" s="37"/>
      <c r="HYP159" s="37"/>
      <c r="HYQ159" s="37"/>
      <c r="HYR159" s="37"/>
      <c r="HYS159" s="37"/>
      <c r="HYT159" s="37"/>
      <c r="HYU159" s="37"/>
      <c r="HYV159" s="37"/>
      <c r="HYW159" s="37"/>
      <c r="HYX159" s="37"/>
      <c r="HYY159" s="37"/>
      <c r="HYZ159" s="37"/>
      <c r="HZA159" s="37"/>
      <c r="HZB159" s="37"/>
      <c r="HZC159" s="37"/>
      <c r="HZD159" s="37"/>
      <c r="HZE159" s="37"/>
      <c r="HZF159" s="37"/>
      <c r="HZG159" s="37"/>
      <c r="HZH159" s="37"/>
      <c r="HZI159" s="37"/>
      <c r="HZJ159" s="37"/>
      <c r="HZK159" s="37"/>
      <c r="HZL159" s="37"/>
      <c r="HZM159" s="37"/>
      <c r="HZN159" s="37"/>
      <c r="HZO159" s="37"/>
      <c r="HZP159" s="37"/>
      <c r="HZQ159" s="37"/>
      <c r="HZR159" s="37"/>
      <c r="HZS159" s="37"/>
      <c r="HZT159" s="37"/>
      <c r="HZU159" s="37"/>
      <c r="HZV159" s="37"/>
      <c r="HZW159" s="37"/>
      <c r="HZX159" s="37"/>
      <c r="HZY159" s="37"/>
      <c r="HZZ159" s="37"/>
      <c r="IAA159" s="37"/>
      <c r="IAB159" s="37"/>
      <c r="IAC159" s="37"/>
      <c r="IAD159" s="37"/>
      <c r="IAE159" s="37"/>
      <c r="IAF159" s="37"/>
      <c r="IAG159" s="37"/>
      <c r="IAH159" s="37"/>
      <c r="IAI159" s="37"/>
      <c r="IAJ159" s="37"/>
      <c r="IAK159" s="37"/>
      <c r="IAL159" s="37"/>
      <c r="IAM159" s="37"/>
      <c r="IAN159" s="37"/>
      <c r="IAO159" s="37"/>
      <c r="IAP159" s="37"/>
      <c r="IAQ159" s="37"/>
      <c r="IAR159" s="37"/>
      <c r="IAS159" s="37"/>
      <c r="IAT159" s="37"/>
      <c r="IAU159" s="37"/>
      <c r="IAV159" s="37"/>
      <c r="IAW159" s="37"/>
      <c r="IAX159" s="37"/>
      <c r="IAY159" s="37"/>
      <c r="IAZ159" s="37"/>
      <c r="IBA159" s="37"/>
      <c r="IBB159" s="37"/>
      <c r="IBC159" s="37"/>
      <c r="IBD159" s="37"/>
      <c r="IBE159" s="37"/>
      <c r="IBF159" s="37"/>
      <c r="IBG159" s="37"/>
      <c r="IBH159" s="37"/>
      <c r="IBI159" s="37"/>
      <c r="IBJ159" s="37"/>
      <c r="IBK159" s="37"/>
      <c r="IBL159" s="37"/>
      <c r="IBM159" s="37"/>
      <c r="IBN159" s="37"/>
      <c r="IBO159" s="37"/>
      <c r="IBP159" s="37"/>
      <c r="IBQ159" s="37"/>
      <c r="IBR159" s="37"/>
      <c r="IBS159" s="37"/>
      <c r="IBT159" s="37"/>
      <c r="IBU159" s="37"/>
      <c r="IBV159" s="37"/>
      <c r="IBW159" s="37"/>
      <c r="IBX159" s="37"/>
      <c r="IBY159" s="37"/>
      <c r="IBZ159" s="37"/>
      <c r="ICA159" s="37"/>
      <c r="ICB159" s="37"/>
      <c r="ICC159" s="37"/>
      <c r="ICD159" s="37"/>
      <c r="ICE159" s="37"/>
      <c r="ICF159" s="37"/>
      <c r="ICG159" s="37"/>
      <c r="ICH159" s="37"/>
      <c r="ICI159" s="37"/>
      <c r="ICJ159" s="37"/>
      <c r="ICK159" s="37"/>
      <c r="ICL159" s="37"/>
      <c r="ICM159" s="37"/>
      <c r="ICN159" s="37"/>
      <c r="ICO159" s="37"/>
      <c r="ICP159" s="37"/>
      <c r="ICQ159" s="37"/>
      <c r="ICR159" s="37"/>
      <c r="ICS159" s="37"/>
      <c r="ICT159" s="37"/>
      <c r="ICU159" s="37"/>
      <c r="ICV159" s="37"/>
      <c r="ICW159" s="37"/>
      <c r="ICX159" s="37"/>
      <c r="ICY159" s="37"/>
      <c r="ICZ159" s="37"/>
      <c r="IDA159" s="37"/>
      <c r="IDB159" s="37"/>
      <c r="IDC159" s="37"/>
      <c r="IDD159" s="37"/>
      <c r="IDE159" s="37"/>
      <c r="IDF159" s="37"/>
      <c r="IDG159" s="37"/>
      <c r="IDH159" s="37"/>
      <c r="IDI159" s="37"/>
      <c r="IDJ159" s="37"/>
      <c r="IDK159" s="37"/>
      <c r="IDL159" s="37"/>
      <c r="IDM159" s="37"/>
      <c r="IDN159" s="37"/>
      <c r="IDO159" s="37"/>
      <c r="IDP159" s="37"/>
      <c r="IDQ159" s="37"/>
      <c r="IDR159" s="37"/>
      <c r="IDS159" s="37"/>
      <c r="IDT159" s="37"/>
      <c r="IDU159" s="37"/>
      <c r="IDV159" s="37"/>
      <c r="IDW159" s="37"/>
      <c r="IDX159" s="37"/>
      <c r="IDY159" s="37"/>
      <c r="IDZ159" s="37"/>
      <c r="IEA159" s="37"/>
      <c r="IEB159" s="37"/>
      <c r="IEC159" s="37"/>
      <c r="IED159" s="37"/>
      <c r="IEE159" s="37"/>
      <c r="IEF159" s="37"/>
      <c r="IEG159" s="37"/>
      <c r="IEH159" s="37"/>
      <c r="IEI159" s="37"/>
      <c r="IEJ159" s="37"/>
      <c r="IEK159" s="37"/>
      <c r="IEL159" s="37"/>
      <c r="IEM159" s="37"/>
      <c r="IEN159" s="37"/>
      <c r="IEO159" s="37"/>
      <c r="IEP159" s="37"/>
      <c r="IEQ159" s="37"/>
      <c r="IER159" s="37"/>
      <c r="IES159" s="37"/>
      <c r="IET159" s="37"/>
      <c r="IEU159" s="37"/>
      <c r="IEV159" s="37"/>
      <c r="IEW159" s="37"/>
      <c r="IEX159" s="37"/>
      <c r="IEY159" s="37"/>
      <c r="IEZ159" s="37"/>
      <c r="IFA159" s="37"/>
      <c r="IFB159" s="37"/>
      <c r="IFC159" s="37"/>
      <c r="IFD159" s="37"/>
      <c r="IFE159" s="37"/>
      <c r="IFF159" s="37"/>
      <c r="IFG159" s="37"/>
      <c r="IFH159" s="37"/>
      <c r="IFI159" s="37"/>
      <c r="IFJ159" s="37"/>
      <c r="IFK159" s="37"/>
      <c r="IFL159" s="37"/>
      <c r="IFM159" s="37"/>
      <c r="IFN159" s="37"/>
      <c r="IFO159" s="37"/>
      <c r="IFP159" s="37"/>
      <c r="IFQ159" s="37"/>
      <c r="IFR159" s="37"/>
      <c r="IFS159" s="37"/>
      <c r="IFT159" s="37"/>
      <c r="IFU159" s="37"/>
      <c r="IFV159" s="37"/>
      <c r="IFW159" s="37"/>
      <c r="IFX159" s="37"/>
      <c r="IFY159" s="37"/>
      <c r="IFZ159" s="37"/>
      <c r="IGA159" s="37"/>
      <c r="IGB159" s="37"/>
      <c r="IGC159" s="37"/>
      <c r="IGD159" s="37"/>
      <c r="IGE159" s="37"/>
      <c r="IGF159" s="37"/>
      <c r="IGG159" s="37"/>
      <c r="IGH159" s="37"/>
      <c r="IGI159" s="37"/>
      <c r="IGJ159" s="37"/>
      <c r="IGK159" s="37"/>
      <c r="IGL159" s="37"/>
      <c r="IGM159" s="37"/>
      <c r="IGN159" s="37"/>
      <c r="IGO159" s="37"/>
      <c r="IGP159" s="37"/>
      <c r="IGQ159" s="37"/>
      <c r="IGR159" s="37"/>
      <c r="IGS159" s="37"/>
      <c r="IGT159" s="37"/>
      <c r="IGU159" s="37"/>
      <c r="IGV159" s="37"/>
      <c r="IGW159" s="37"/>
      <c r="IGX159" s="37"/>
      <c r="IGY159" s="37"/>
      <c r="IGZ159" s="37"/>
      <c r="IHA159" s="37"/>
      <c r="IHB159" s="37"/>
      <c r="IHC159" s="37"/>
      <c r="IHD159" s="37"/>
      <c r="IHE159" s="37"/>
      <c r="IHF159" s="37"/>
      <c r="IHG159" s="37"/>
      <c r="IHH159" s="37"/>
      <c r="IHI159" s="37"/>
      <c r="IHJ159" s="37"/>
      <c r="IHK159" s="37"/>
      <c r="IHL159" s="37"/>
      <c r="IHM159" s="37"/>
      <c r="IHN159" s="37"/>
      <c r="IHO159" s="37"/>
      <c r="IHP159" s="37"/>
      <c r="IHQ159" s="37"/>
      <c r="IHR159" s="37"/>
      <c r="IHS159" s="37"/>
      <c r="IHT159" s="37"/>
      <c r="IHU159" s="37"/>
      <c r="IHV159" s="37"/>
      <c r="IHW159" s="37"/>
      <c r="IHX159" s="37"/>
      <c r="IHY159" s="37"/>
      <c r="IHZ159" s="37"/>
      <c r="IIA159" s="37"/>
      <c r="IIB159" s="37"/>
      <c r="IIC159" s="37"/>
      <c r="IID159" s="37"/>
      <c r="IIE159" s="37"/>
      <c r="IIF159" s="37"/>
      <c r="IIG159" s="37"/>
      <c r="IIH159" s="37"/>
      <c r="III159" s="37"/>
      <c r="IIJ159" s="37"/>
      <c r="IIK159" s="37"/>
      <c r="IIL159" s="37"/>
      <c r="IIM159" s="37"/>
      <c r="IIN159" s="37"/>
      <c r="IIO159" s="37"/>
      <c r="IIP159" s="37"/>
      <c r="IIQ159" s="37"/>
      <c r="IIR159" s="37"/>
      <c r="IIS159" s="37"/>
      <c r="IIT159" s="37"/>
      <c r="IIU159" s="37"/>
      <c r="IIV159" s="37"/>
      <c r="IIW159" s="37"/>
      <c r="IIX159" s="37"/>
      <c r="IIY159" s="37"/>
      <c r="IIZ159" s="37"/>
      <c r="IJA159" s="37"/>
      <c r="IJB159" s="37"/>
      <c r="IJC159" s="37"/>
      <c r="IJD159" s="37"/>
      <c r="IJE159" s="37"/>
      <c r="IJF159" s="37"/>
      <c r="IJG159" s="37"/>
      <c r="IJH159" s="37"/>
      <c r="IJI159" s="37"/>
      <c r="IJJ159" s="37"/>
      <c r="IJK159" s="37"/>
      <c r="IJL159" s="37"/>
      <c r="IJM159" s="37"/>
      <c r="IJN159" s="37"/>
      <c r="IJO159" s="37"/>
      <c r="IJP159" s="37"/>
      <c r="IJQ159" s="37"/>
      <c r="IJR159" s="37"/>
      <c r="IJS159" s="37"/>
      <c r="IJT159" s="37"/>
      <c r="IJU159" s="37"/>
      <c r="IJV159" s="37"/>
      <c r="IJW159" s="37"/>
      <c r="IJX159" s="37"/>
      <c r="IJY159" s="37"/>
      <c r="IJZ159" s="37"/>
      <c r="IKA159" s="37"/>
      <c r="IKB159" s="37"/>
      <c r="IKC159" s="37"/>
      <c r="IKD159" s="37"/>
      <c r="IKE159" s="37"/>
      <c r="IKF159" s="37"/>
      <c r="IKG159" s="37"/>
      <c r="IKH159" s="37"/>
      <c r="IKI159" s="37"/>
      <c r="IKJ159" s="37"/>
      <c r="IKK159" s="37"/>
      <c r="IKL159" s="37"/>
      <c r="IKM159" s="37"/>
      <c r="IKN159" s="37"/>
      <c r="IKO159" s="37"/>
      <c r="IKP159" s="37"/>
      <c r="IKQ159" s="37"/>
      <c r="IKR159" s="37"/>
      <c r="IKS159" s="37"/>
      <c r="IKT159" s="37"/>
      <c r="IKU159" s="37"/>
      <c r="IKV159" s="37"/>
      <c r="IKW159" s="37"/>
      <c r="IKX159" s="37"/>
      <c r="IKY159" s="37"/>
      <c r="IKZ159" s="37"/>
      <c r="ILA159" s="37"/>
      <c r="ILB159" s="37"/>
      <c r="ILC159" s="37"/>
      <c r="ILD159" s="37"/>
      <c r="ILE159" s="37"/>
      <c r="ILF159" s="37"/>
      <c r="ILG159" s="37"/>
      <c r="ILH159" s="37"/>
      <c r="ILI159" s="37"/>
      <c r="ILJ159" s="37"/>
      <c r="ILK159" s="37"/>
      <c r="ILL159" s="37"/>
      <c r="ILM159" s="37"/>
      <c r="ILN159" s="37"/>
      <c r="ILO159" s="37"/>
      <c r="ILP159" s="37"/>
      <c r="ILQ159" s="37"/>
      <c r="ILR159" s="37"/>
      <c r="ILS159" s="37"/>
      <c r="ILT159" s="37"/>
      <c r="ILU159" s="37"/>
      <c r="ILV159" s="37"/>
      <c r="ILW159" s="37"/>
      <c r="ILX159" s="37"/>
      <c r="ILY159" s="37"/>
      <c r="ILZ159" s="37"/>
      <c r="IMA159" s="37"/>
      <c r="IMB159" s="37"/>
      <c r="IMC159" s="37"/>
      <c r="IMD159" s="37"/>
      <c r="IME159" s="37"/>
      <c r="IMF159" s="37"/>
      <c r="IMG159" s="37"/>
      <c r="IMH159" s="37"/>
      <c r="IMI159" s="37"/>
      <c r="IMJ159" s="37"/>
      <c r="IMK159" s="37"/>
      <c r="IML159" s="37"/>
      <c r="IMM159" s="37"/>
      <c r="IMN159" s="37"/>
      <c r="IMO159" s="37"/>
      <c r="IMP159" s="37"/>
      <c r="IMQ159" s="37"/>
      <c r="IMR159" s="37"/>
      <c r="IMS159" s="37"/>
      <c r="IMT159" s="37"/>
      <c r="IMU159" s="37"/>
      <c r="IMV159" s="37"/>
      <c r="IMW159" s="37"/>
      <c r="IMX159" s="37"/>
      <c r="IMY159" s="37"/>
      <c r="IMZ159" s="37"/>
      <c r="INA159" s="37"/>
      <c r="INB159" s="37"/>
      <c r="INC159" s="37"/>
      <c r="IND159" s="37"/>
      <c r="INE159" s="37"/>
      <c r="INF159" s="37"/>
      <c r="ING159" s="37"/>
      <c r="INH159" s="37"/>
      <c r="INI159" s="37"/>
      <c r="INJ159" s="37"/>
      <c r="INK159" s="37"/>
      <c r="INL159" s="37"/>
      <c r="INM159" s="37"/>
      <c r="INN159" s="37"/>
      <c r="INO159" s="37"/>
      <c r="INP159" s="37"/>
      <c r="INQ159" s="37"/>
      <c r="INR159" s="37"/>
      <c r="INS159" s="37"/>
      <c r="INT159" s="37"/>
      <c r="INU159" s="37"/>
      <c r="INV159" s="37"/>
      <c r="INW159" s="37"/>
      <c r="INX159" s="37"/>
      <c r="INY159" s="37"/>
      <c r="INZ159" s="37"/>
      <c r="IOA159" s="37"/>
      <c r="IOB159" s="37"/>
      <c r="IOC159" s="37"/>
      <c r="IOD159" s="37"/>
      <c r="IOE159" s="37"/>
      <c r="IOF159" s="37"/>
      <c r="IOG159" s="37"/>
      <c r="IOH159" s="37"/>
      <c r="IOI159" s="37"/>
      <c r="IOJ159" s="37"/>
      <c r="IOK159" s="37"/>
      <c r="IOL159" s="37"/>
      <c r="IOM159" s="37"/>
      <c r="ION159" s="37"/>
      <c r="IOO159" s="37"/>
      <c r="IOP159" s="37"/>
      <c r="IOQ159" s="37"/>
      <c r="IOR159" s="37"/>
      <c r="IOS159" s="37"/>
      <c r="IOT159" s="37"/>
      <c r="IOU159" s="37"/>
      <c r="IOV159" s="37"/>
      <c r="IOW159" s="37"/>
      <c r="IOX159" s="37"/>
      <c r="IOY159" s="37"/>
      <c r="IOZ159" s="37"/>
      <c r="IPA159" s="37"/>
      <c r="IPB159" s="37"/>
      <c r="IPC159" s="37"/>
      <c r="IPD159" s="37"/>
      <c r="IPE159" s="37"/>
      <c r="IPF159" s="37"/>
      <c r="IPG159" s="37"/>
      <c r="IPH159" s="37"/>
      <c r="IPI159" s="37"/>
      <c r="IPJ159" s="37"/>
      <c r="IPK159" s="37"/>
      <c r="IPL159" s="37"/>
      <c r="IPM159" s="37"/>
      <c r="IPN159" s="37"/>
      <c r="IPO159" s="37"/>
      <c r="IPP159" s="37"/>
      <c r="IPQ159" s="37"/>
      <c r="IPR159" s="37"/>
      <c r="IPS159" s="37"/>
      <c r="IPT159" s="37"/>
      <c r="IPU159" s="37"/>
      <c r="IPV159" s="37"/>
      <c r="IPW159" s="37"/>
      <c r="IPX159" s="37"/>
      <c r="IPY159" s="37"/>
      <c r="IPZ159" s="37"/>
      <c r="IQA159" s="37"/>
      <c r="IQB159" s="37"/>
      <c r="IQC159" s="37"/>
      <c r="IQD159" s="37"/>
      <c r="IQE159" s="37"/>
      <c r="IQF159" s="37"/>
      <c r="IQG159" s="37"/>
      <c r="IQH159" s="37"/>
      <c r="IQI159" s="37"/>
      <c r="IQJ159" s="37"/>
      <c r="IQK159" s="37"/>
      <c r="IQL159" s="37"/>
      <c r="IQM159" s="37"/>
      <c r="IQN159" s="37"/>
      <c r="IQO159" s="37"/>
      <c r="IQP159" s="37"/>
      <c r="IQQ159" s="37"/>
      <c r="IQR159" s="37"/>
      <c r="IQS159" s="37"/>
      <c r="IQT159" s="37"/>
      <c r="IQU159" s="37"/>
      <c r="IQV159" s="37"/>
      <c r="IQW159" s="37"/>
      <c r="IQX159" s="37"/>
      <c r="IQY159" s="37"/>
      <c r="IQZ159" s="37"/>
      <c r="IRA159" s="37"/>
      <c r="IRB159" s="37"/>
      <c r="IRC159" s="37"/>
      <c r="IRD159" s="37"/>
      <c r="IRE159" s="37"/>
      <c r="IRF159" s="37"/>
      <c r="IRG159" s="37"/>
      <c r="IRH159" s="37"/>
      <c r="IRI159" s="37"/>
      <c r="IRJ159" s="37"/>
      <c r="IRK159" s="37"/>
      <c r="IRL159" s="37"/>
      <c r="IRM159" s="37"/>
      <c r="IRN159" s="37"/>
      <c r="IRO159" s="37"/>
      <c r="IRP159" s="37"/>
      <c r="IRQ159" s="37"/>
      <c r="IRR159" s="37"/>
      <c r="IRS159" s="37"/>
      <c r="IRT159" s="37"/>
      <c r="IRU159" s="37"/>
      <c r="IRV159" s="37"/>
      <c r="IRW159" s="37"/>
      <c r="IRX159" s="37"/>
      <c r="IRY159" s="37"/>
      <c r="IRZ159" s="37"/>
      <c r="ISA159" s="37"/>
      <c r="ISB159" s="37"/>
      <c r="ISC159" s="37"/>
      <c r="ISD159" s="37"/>
      <c r="ISE159" s="37"/>
      <c r="ISF159" s="37"/>
      <c r="ISG159" s="37"/>
      <c r="ISH159" s="37"/>
      <c r="ISI159" s="37"/>
      <c r="ISJ159" s="37"/>
      <c r="ISK159" s="37"/>
      <c r="ISL159" s="37"/>
      <c r="ISM159" s="37"/>
      <c r="ISN159" s="37"/>
      <c r="ISO159" s="37"/>
      <c r="ISP159" s="37"/>
      <c r="ISQ159" s="37"/>
      <c r="ISR159" s="37"/>
      <c r="ISS159" s="37"/>
      <c r="IST159" s="37"/>
      <c r="ISU159" s="37"/>
      <c r="ISV159" s="37"/>
      <c r="ISW159" s="37"/>
      <c r="ISX159" s="37"/>
      <c r="ISY159" s="37"/>
      <c r="ISZ159" s="37"/>
      <c r="ITA159" s="37"/>
      <c r="ITB159" s="37"/>
      <c r="ITC159" s="37"/>
      <c r="ITD159" s="37"/>
      <c r="ITE159" s="37"/>
      <c r="ITF159" s="37"/>
      <c r="ITG159" s="37"/>
      <c r="ITH159" s="37"/>
      <c r="ITI159" s="37"/>
      <c r="ITJ159" s="37"/>
      <c r="ITK159" s="37"/>
      <c r="ITL159" s="37"/>
      <c r="ITM159" s="37"/>
      <c r="ITN159" s="37"/>
      <c r="ITO159" s="37"/>
      <c r="ITP159" s="37"/>
      <c r="ITQ159" s="37"/>
      <c r="ITR159" s="37"/>
      <c r="ITS159" s="37"/>
      <c r="ITT159" s="37"/>
      <c r="ITU159" s="37"/>
      <c r="ITV159" s="37"/>
      <c r="ITW159" s="37"/>
      <c r="ITX159" s="37"/>
      <c r="ITY159" s="37"/>
      <c r="ITZ159" s="37"/>
      <c r="IUA159" s="37"/>
      <c r="IUB159" s="37"/>
      <c r="IUC159" s="37"/>
      <c r="IUD159" s="37"/>
      <c r="IUE159" s="37"/>
      <c r="IUF159" s="37"/>
      <c r="IUG159" s="37"/>
      <c r="IUH159" s="37"/>
      <c r="IUI159" s="37"/>
      <c r="IUJ159" s="37"/>
      <c r="IUK159" s="37"/>
      <c r="IUL159" s="37"/>
      <c r="IUM159" s="37"/>
      <c r="IUN159" s="37"/>
      <c r="IUO159" s="37"/>
      <c r="IUP159" s="37"/>
      <c r="IUQ159" s="37"/>
      <c r="IUR159" s="37"/>
      <c r="IUS159" s="37"/>
      <c r="IUT159" s="37"/>
      <c r="IUU159" s="37"/>
      <c r="IUV159" s="37"/>
      <c r="IUW159" s="37"/>
      <c r="IUX159" s="37"/>
      <c r="IUY159" s="37"/>
      <c r="IUZ159" s="37"/>
      <c r="IVA159" s="37"/>
      <c r="IVB159" s="37"/>
      <c r="IVC159" s="37"/>
      <c r="IVD159" s="37"/>
      <c r="IVE159" s="37"/>
      <c r="IVF159" s="37"/>
      <c r="IVG159" s="37"/>
      <c r="IVH159" s="37"/>
      <c r="IVI159" s="37"/>
      <c r="IVJ159" s="37"/>
      <c r="IVK159" s="37"/>
      <c r="IVL159" s="37"/>
      <c r="IVM159" s="37"/>
      <c r="IVN159" s="37"/>
      <c r="IVO159" s="37"/>
      <c r="IVP159" s="37"/>
      <c r="IVQ159" s="37"/>
      <c r="IVR159" s="37"/>
      <c r="IVS159" s="37"/>
      <c r="IVT159" s="37"/>
      <c r="IVU159" s="37"/>
      <c r="IVV159" s="37"/>
      <c r="IVW159" s="37"/>
      <c r="IVX159" s="37"/>
      <c r="IVY159" s="37"/>
      <c r="IVZ159" s="37"/>
      <c r="IWA159" s="37"/>
      <c r="IWB159" s="37"/>
      <c r="IWC159" s="37"/>
      <c r="IWD159" s="37"/>
      <c r="IWE159" s="37"/>
      <c r="IWF159" s="37"/>
      <c r="IWG159" s="37"/>
      <c r="IWH159" s="37"/>
      <c r="IWI159" s="37"/>
      <c r="IWJ159" s="37"/>
      <c r="IWK159" s="37"/>
      <c r="IWL159" s="37"/>
      <c r="IWM159" s="37"/>
      <c r="IWN159" s="37"/>
      <c r="IWO159" s="37"/>
      <c r="IWP159" s="37"/>
      <c r="IWQ159" s="37"/>
      <c r="IWR159" s="37"/>
      <c r="IWS159" s="37"/>
      <c r="IWT159" s="37"/>
      <c r="IWU159" s="37"/>
      <c r="IWV159" s="37"/>
      <c r="IWW159" s="37"/>
      <c r="IWX159" s="37"/>
      <c r="IWY159" s="37"/>
      <c r="IWZ159" s="37"/>
      <c r="IXA159" s="37"/>
      <c r="IXB159" s="37"/>
      <c r="IXC159" s="37"/>
      <c r="IXD159" s="37"/>
      <c r="IXE159" s="37"/>
      <c r="IXF159" s="37"/>
      <c r="IXG159" s="37"/>
      <c r="IXH159" s="37"/>
      <c r="IXI159" s="37"/>
      <c r="IXJ159" s="37"/>
      <c r="IXK159" s="37"/>
      <c r="IXL159" s="37"/>
      <c r="IXM159" s="37"/>
      <c r="IXN159" s="37"/>
      <c r="IXO159" s="37"/>
      <c r="IXP159" s="37"/>
      <c r="IXQ159" s="37"/>
      <c r="IXR159" s="37"/>
      <c r="IXS159" s="37"/>
      <c r="IXT159" s="37"/>
      <c r="IXU159" s="37"/>
      <c r="IXV159" s="37"/>
      <c r="IXW159" s="37"/>
      <c r="IXX159" s="37"/>
      <c r="IXY159" s="37"/>
      <c r="IXZ159" s="37"/>
      <c r="IYA159" s="37"/>
      <c r="IYB159" s="37"/>
      <c r="IYC159" s="37"/>
      <c r="IYD159" s="37"/>
      <c r="IYE159" s="37"/>
      <c r="IYF159" s="37"/>
      <c r="IYG159" s="37"/>
      <c r="IYH159" s="37"/>
      <c r="IYI159" s="37"/>
      <c r="IYJ159" s="37"/>
      <c r="IYK159" s="37"/>
      <c r="IYL159" s="37"/>
      <c r="IYM159" s="37"/>
      <c r="IYN159" s="37"/>
      <c r="IYO159" s="37"/>
      <c r="IYP159" s="37"/>
      <c r="IYQ159" s="37"/>
      <c r="IYR159" s="37"/>
      <c r="IYS159" s="37"/>
      <c r="IYT159" s="37"/>
      <c r="IYU159" s="37"/>
      <c r="IYV159" s="37"/>
      <c r="IYW159" s="37"/>
      <c r="IYX159" s="37"/>
      <c r="IYY159" s="37"/>
      <c r="IYZ159" s="37"/>
      <c r="IZA159" s="37"/>
      <c r="IZB159" s="37"/>
      <c r="IZC159" s="37"/>
      <c r="IZD159" s="37"/>
      <c r="IZE159" s="37"/>
      <c r="IZF159" s="37"/>
      <c r="IZG159" s="37"/>
      <c r="IZH159" s="37"/>
      <c r="IZI159" s="37"/>
      <c r="IZJ159" s="37"/>
      <c r="IZK159" s="37"/>
      <c r="IZL159" s="37"/>
      <c r="IZM159" s="37"/>
      <c r="IZN159" s="37"/>
      <c r="IZO159" s="37"/>
      <c r="IZP159" s="37"/>
      <c r="IZQ159" s="37"/>
      <c r="IZR159" s="37"/>
      <c r="IZS159" s="37"/>
      <c r="IZT159" s="37"/>
      <c r="IZU159" s="37"/>
      <c r="IZV159" s="37"/>
      <c r="IZW159" s="37"/>
      <c r="IZX159" s="37"/>
      <c r="IZY159" s="37"/>
      <c r="IZZ159" s="37"/>
      <c r="JAA159" s="37"/>
      <c r="JAB159" s="37"/>
      <c r="JAC159" s="37"/>
      <c r="JAD159" s="37"/>
      <c r="JAE159" s="37"/>
      <c r="JAF159" s="37"/>
      <c r="JAG159" s="37"/>
      <c r="JAH159" s="37"/>
      <c r="JAI159" s="37"/>
      <c r="JAJ159" s="37"/>
      <c r="JAK159" s="37"/>
      <c r="JAL159" s="37"/>
      <c r="JAM159" s="37"/>
      <c r="JAN159" s="37"/>
      <c r="JAO159" s="37"/>
      <c r="JAP159" s="37"/>
      <c r="JAQ159" s="37"/>
      <c r="JAR159" s="37"/>
      <c r="JAS159" s="37"/>
      <c r="JAT159" s="37"/>
      <c r="JAU159" s="37"/>
      <c r="JAV159" s="37"/>
      <c r="JAW159" s="37"/>
      <c r="JAX159" s="37"/>
      <c r="JAY159" s="37"/>
      <c r="JAZ159" s="37"/>
      <c r="JBA159" s="37"/>
      <c r="JBB159" s="37"/>
      <c r="JBC159" s="37"/>
      <c r="JBD159" s="37"/>
      <c r="JBE159" s="37"/>
      <c r="JBF159" s="37"/>
      <c r="JBG159" s="37"/>
      <c r="JBH159" s="37"/>
      <c r="JBI159" s="37"/>
      <c r="JBJ159" s="37"/>
      <c r="JBK159" s="37"/>
      <c r="JBL159" s="37"/>
      <c r="JBM159" s="37"/>
      <c r="JBN159" s="37"/>
      <c r="JBO159" s="37"/>
      <c r="JBP159" s="37"/>
      <c r="JBQ159" s="37"/>
      <c r="JBR159" s="37"/>
      <c r="JBS159" s="37"/>
      <c r="JBT159" s="37"/>
      <c r="JBU159" s="37"/>
      <c r="JBV159" s="37"/>
      <c r="JBW159" s="37"/>
      <c r="JBX159" s="37"/>
      <c r="JBY159" s="37"/>
      <c r="JBZ159" s="37"/>
      <c r="JCA159" s="37"/>
      <c r="JCB159" s="37"/>
      <c r="JCC159" s="37"/>
      <c r="JCD159" s="37"/>
      <c r="JCE159" s="37"/>
      <c r="JCF159" s="37"/>
      <c r="JCG159" s="37"/>
      <c r="JCH159" s="37"/>
      <c r="JCI159" s="37"/>
      <c r="JCJ159" s="37"/>
      <c r="JCK159" s="37"/>
      <c r="JCL159" s="37"/>
      <c r="JCM159" s="37"/>
      <c r="JCN159" s="37"/>
      <c r="JCO159" s="37"/>
      <c r="JCP159" s="37"/>
      <c r="JCQ159" s="37"/>
      <c r="JCR159" s="37"/>
      <c r="JCS159" s="37"/>
      <c r="JCT159" s="37"/>
      <c r="JCU159" s="37"/>
      <c r="JCV159" s="37"/>
      <c r="JCW159" s="37"/>
      <c r="JCX159" s="37"/>
      <c r="JCY159" s="37"/>
      <c r="JCZ159" s="37"/>
      <c r="JDA159" s="37"/>
      <c r="JDB159" s="37"/>
      <c r="JDC159" s="37"/>
      <c r="JDD159" s="37"/>
      <c r="JDE159" s="37"/>
      <c r="JDF159" s="37"/>
      <c r="JDG159" s="37"/>
      <c r="JDH159" s="37"/>
      <c r="JDI159" s="37"/>
      <c r="JDJ159" s="37"/>
      <c r="JDK159" s="37"/>
      <c r="JDL159" s="37"/>
      <c r="JDM159" s="37"/>
      <c r="JDN159" s="37"/>
      <c r="JDO159" s="37"/>
      <c r="JDP159" s="37"/>
      <c r="JDQ159" s="37"/>
      <c r="JDR159" s="37"/>
      <c r="JDS159" s="37"/>
      <c r="JDT159" s="37"/>
      <c r="JDU159" s="37"/>
      <c r="JDV159" s="37"/>
      <c r="JDW159" s="37"/>
      <c r="JDX159" s="37"/>
      <c r="JDY159" s="37"/>
      <c r="JDZ159" s="37"/>
      <c r="JEA159" s="37"/>
      <c r="JEB159" s="37"/>
      <c r="JEC159" s="37"/>
      <c r="JED159" s="37"/>
      <c r="JEE159" s="37"/>
      <c r="JEF159" s="37"/>
      <c r="JEG159" s="37"/>
      <c r="JEH159" s="37"/>
      <c r="JEI159" s="37"/>
      <c r="JEJ159" s="37"/>
      <c r="JEK159" s="37"/>
      <c r="JEL159" s="37"/>
      <c r="JEM159" s="37"/>
      <c r="JEN159" s="37"/>
      <c r="JEO159" s="37"/>
      <c r="JEP159" s="37"/>
      <c r="JEQ159" s="37"/>
      <c r="JER159" s="37"/>
      <c r="JES159" s="37"/>
      <c r="JET159" s="37"/>
      <c r="JEU159" s="37"/>
      <c r="JEV159" s="37"/>
      <c r="JEW159" s="37"/>
      <c r="JEX159" s="37"/>
      <c r="JEY159" s="37"/>
      <c r="JEZ159" s="37"/>
      <c r="JFA159" s="37"/>
      <c r="JFB159" s="37"/>
      <c r="JFC159" s="37"/>
      <c r="JFD159" s="37"/>
      <c r="JFE159" s="37"/>
      <c r="JFF159" s="37"/>
      <c r="JFG159" s="37"/>
      <c r="JFH159" s="37"/>
      <c r="JFI159" s="37"/>
      <c r="JFJ159" s="37"/>
      <c r="JFK159" s="37"/>
      <c r="JFL159" s="37"/>
      <c r="JFM159" s="37"/>
      <c r="JFN159" s="37"/>
      <c r="JFO159" s="37"/>
      <c r="JFP159" s="37"/>
      <c r="JFQ159" s="37"/>
      <c r="JFR159" s="37"/>
      <c r="JFS159" s="37"/>
      <c r="JFT159" s="37"/>
      <c r="JFU159" s="37"/>
      <c r="JFV159" s="37"/>
      <c r="JFW159" s="37"/>
      <c r="JFX159" s="37"/>
      <c r="JFY159" s="37"/>
      <c r="JFZ159" s="37"/>
      <c r="JGA159" s="37"/>
      <c r="JGB159" s="37"/>
      <c r="JGC159" s="37"/>
      <c r="JGD159" s="37"/>
      <c r="JGE159" s="37"/>
      <c r="JGF159" s="37"/>
      <c r="JGG159" s="37"/>
      <c r="JGH159" s="37"/>
      <c r="JGI159" s="37"/>
      <c r="JGJ159" s="37"/>
      <c r="JGK159" s="37"/>
      <c r="JGL159" s="37"/>
      <c r="JGM159" s="37"/>
      <c r="JGN159" s="37"/>
      <c r="JGO159" s="37"/>
      <c r="JGP159" s="37"/>
      <c r="JGQ159" s="37"/>
      <c r="JGR159" s="37"/>
      <c r="JGS159" s="37"/>
      <c r="JGT159" s="37"/>
      <c r="JGU159" s="37"/>
      <c r="JGV159" s="37"/>
      <c r="JGW159" s="37"/>
      <c r="JGX159" s="37"/>
      <c r="JGY159" s="37"/>
      <c r="JGZ159" s="37"/>
      <c r="JHA159" s="37"/>
      <c r="JHB159" s="37"/>
      <c r="JHC159" s="37"/>
      <c r="JHD159" s="37"/>
      <c r="JHE159" s="37"/>
      <c r="JHF159" s="37"/>
      <c r="JHG159" s="37"/>
      <c r="JHH159" s="37"/>
      <c r="JHI159" s="37"/>
      <c r="JHJ159" s="37"/>
      <c r="JHK159" s="37"/>
      <c r="JHL159" s="37"/>
      <c r="JHM159" s="37"/>
      <c r="JHN159" s="37"/>
      <c r="JHO159" s="37"/>
      <c r="JHP159" s="37"/>
      <c r="JHQ159" s="37"/>
      <c r="JHR159" s="37"/>
      <c r="JHS159" s="37"/>
      <c r="JHT159" s="37"/>
      <c r="JHU159" s="37"/>
      <c r="JHV159" s="37"/>
      <c r="JHW159" s="37"/>
      <c r="JHX159" s="37"/>
      <c r="JHY159" s="37"/>
      <c r="JHZ159" s="37"/>
      <c r="JIA159" s="37"/>
      <c r="JIB159" s="37"/>
      <c r="JIC159" s="37"/>
      <c r="JID159" s="37"/>
      <c r="JIE159" s="37"/>
      <c r="JIF159" s="37"/>
      <c r="JIG159" s="37"/>
      <c r="JIH159" s="37"/>
      <c r="JII159" s="37"/>
      <c r="JIJ159" s="37"/>
      <c r="JIK159" s="37"/>
      <c r="JIL159" s="37"/>
      <c r="JIM159" s="37"/>
      <c r="JIN159" s="37"/>
      <c r="JIO159" s="37"/>
      <c r="JIP159" s="37"/>
      <c r="JIQ159" s="37"/>
      <c r="JIR159" s="37"/>
      <c r="JIS159" s="37"/>
      <c r="JIT159" s="37"/>
      <c r="JIU159" s="37"/>
      <c r="JIV159" s="37"/>
      <c r="JIW159" s="37"/>
      <c r="JIX159" s="37"/>
      <c r="JIY159" s="37"/>
      <c r="JIZ159" s="37"/>
      <c r="JJA159" s="37"/>
      <c r="JJB159" s="37"/>
      <c r="JJC159" s="37"/>
      <c r="JJD159" s="37"/>
      <c r="JJE159" s="37"/>
      <c r="JJF159" s="37"/>
      <c r="JJG159" s="37"/>
      <c r="JJH159" s="37"/>
      <c r="JJI159" s="37"/>
      <c r="JJJ159" s="37"/>
      <c r="JJK159" s="37"/>
      <c r="JJL159" s="37"/>
      <c r="JJM159" s="37"/>
      <c r="JJN159" s="37"/>
      <c r="JJO159" s="37"/>
      <c r="JJP159" s="37"/>
      <c r="JJQ159" s="37"/>
      <c r="JJR159" s="37"/>
      <c r="JJS159" s="37"/>
      <c r="JJT159" s="37"/>
      <c r="JJU159" s="37"/>
      <c r="JJV159" s="37"/>
      <c r="JJW159" s="37"/>
      <c r="JJX159" s="37"/>
      <c r="JJY159" s="37"/>
      <c r="JJZ159" s="37"/>
      <c r="JKA159" s="37"/>
      <c r="JKB159" s="37"/>
      <c r="JKC159" s="37"/>
      <c r="JKD159" s="37"/>
      <c r="JKE159" s="37"/>
      <c r="JKF159" s="37"/>
      <c r="JKG159" s="37"/>
      <c r="JKH159" s="37"/>
      <c r="JKI159" s="37"/>
      <c r="JKJ159" s="37"/>
      <c r="JKK159" s="37"/>
      <c r="JKL159" s="37"/>
      <c r="JKM159" s="37"/>
      <c r="JKN159" s="37"/>
      <c r="JKO159" s="37"/>
      <c r="JKP159" s="37"/>
      <c r="JKQ159" s="37"/>
      <c r="JKR159" s="37"/>
      <c r="JKS159" s="37"/>
      <c r="JKT159" s="37"/>
      <c r="JKU159" s="37"/>
      <c r="JKV159" s="37"/>
      <c r="JKW159" s="37"/>
      <c r="JKX159" s="37"/>
      <c r="JKY159" s="37"/>
      <c r="JKZ159" s="37"/>
      <c r="JLA159" s="37"/>
      <c r="JLB159" s="37"/>
      <c r="JLC159" s="37"/>
      <c r="JLD159" s="37"/>
      <c r="JLE159" s="37"/>
      <c r="JLF159" s="37"/>
      <c r="JLG159" s="37"/>
      <c r="JLH159" s="37"/>
      <c r="JLI159" s="37"/>
      <c r="JLJ159" s="37"/>
      <c r="JLK159" s="37"/>
      <c r="JLL159" s="37"/>
      <c r="JLM159" s="37"/>
      <c r="JLN159" s="37"/>
      <c r="JLO159" s="37"/>
      <c r="JLP159" s="37"/>
      <c r="JLQ159" s="37"/>
      <c r="JLR159" s="37"/>
      <c r="JLS159" s="37"/>
      <c r="JLT159" s="37"/>
      <c r="JLU159" s="37"/>
      <c r="JLV159" s="37"/>
      <c r="JLW159" s="37"/>
      <c r="JLX159" s="37"/>
      <c r="JLY159" s="37"/>
      <c r="JLZ159" s="37"/>
      <c r="JMA159" s="37"/>
      <c r="JMB159" s="37"/>
      <c r="JMC159" s="37"/>
      <c r="JMD159" s="37"/>
      <c r="JME159" s="37"/>
      <c r="JMF159" s="37"/>
      <c r="JMG159" s="37"/>
      <c r="JMH159" s="37"/>
      <c r="JMI159" s="37"/>
      <c r="JMJ159" s="37"/>
      <c r="JMK159" s="37"/>
      <c r="JML159" s="37"/>
      <c r="JMM159" s="37"/>
      <c r="JMN159" s="37"/>
      <c r="JMO159" s="37"/>
      <c r="JMP159" s="37"/>
      <c r="JMQ159" s="37"/>
      <c r="JMR159" s="37"/>
      <c r="JMS159" s="37"/>
      <c r="JMT159" s="37"/>
      <c r="JMU159" s="37"/>
      <c r="JMV159" s="37"/>
      <c r="JMW159" s="37"/>
      <c r="JMX159" s="37"/>
      <c r="JMY159" s="37"/>
      <c r="JMZ159" s="37"/>
      <c r="JNA159" s="37"/>
      <c r="JNB159" s="37"/>
      <c r="JNC159" s="37"/>
      <c r="JND159" s="37"/>
      <c r="JNE159" s="37"/>
      <c r="JNF159" s="37"/>
      <c r="JNG159" s="37"/>
      <c r="JNH159" s="37"/>
      <c r="JNI159" s="37"/>
      <c r="JNJ159" s="37"/>
      <c r="JNK159" s="37"/>
      <c r="JNL159" s="37"/>
      <c r="JNM159" s="37"/>
      <c r="JNN159" s="37"/>
      <c r="JNO159" s="37"/>
      <c r="JNP159" s="37"/>
      <c r="JNQ159" s="37"/>
      <c r="JNR159" s="37"/>
      <c r="JNS159" s="37"/>
      <c r="JNT159" s="37"/>
      <c r="JNU159" s="37"/>
      <c r="JNV159" s="37"/>
      <c r="JNW159" s="37"/>
      <c r="JNX159" s="37"/>
      <c r="JNY159" s="37"/>
      <c r="JNZ159" s="37"/>
      <c r="JOA159" s="37"/>
      <c r="JOB159" s="37"/>
      <c r="JOC159" s="37"/>
      <c r="JOD159" s="37"/>
      <c r="JOE159" s="37"/>
      <c r="JOF159" s="37"/>
      <c r="JOG159" s="37"/>
      <c r="JOH159" s="37"/>
      <c r="JOI159" s="37"/>
      <c r="JOJ159" s="37"/>
      <c r="JOK159" s="37"/>
      <c r="JOL159" s="37"/>
      <c r="JOM159" s="37"/>
      <c r="JON159" s="37"/>
      <c r="JOO159" s="37"/>
      <c r="JOP159" s="37"/>
      <c r="JOQ159" s="37"/>
      <c r="JOR159" s="37"/>
      <c r="JOS159" s="37"/>
      <c r="JOT159" s="37"/>
      <c r="JOU159" s="37"/>
      <c r="JOV159" s="37"/>
      <c r="JOW159" s="37"/>
      <c r="JOX159" s="37"/>
      <c r="JOY159" s="37"/>
      <c r="JOZ159" s="37"/>
      <c r="JPA159" s="37"/>
      <c r="JPB159" s="37"/>
      <c r="JPC159" s="37"/>
      <c r="JPD159" s="37"/>
      <c r="JPE159" s="37"/>
      <c r="JPF159" s="37"/>
      <c r="JPG159" s="37"/>
      <c r="JPH159" s="37"/>
      <c r="JPI159" s="37"/>
      <c r="JPJ159" s="37"/>
      <c r="JPK159" s="37"/>
      <c r="JPL159" s="37"/>
      <c r="JPM159" s="37"/>
      <c r="JPN159" s="37"/>
      <c r="JPO159" s="37"/>
      <c r="JPP159" s="37"/>
      <c r="JPQ159" s="37"/>
      <c r="JPR159" s="37"/>
      <c r="JPS159" s="37"/>
      <c r="JPT159" s="37"/>
      <c r="JPU159" s="37"/>
      <c r="JPV159" s="37"/>
      <c r="JPW159" s="37"/>
      <c r="JPX159" s="37"/>
      <c r="JPY159" s="37"/>
      <c r="JPZ159" s="37"/>
      <c r="JQA159" s="37"/>
      <c r="JQB159" s="37"/>
      <c r="JQC159" s="37"/>
      <c r="JQD159" s="37"/>
      <c r="JQE159" s="37"/>
      <c r="JQF159" s="37"/>
      <c r="JQG159" s="37"/>
      <c r="JQH159" s="37"/>
      <c r="JQI159" s="37"/>
      <c r="JQJ159" s="37"/>
      <c r="JQK159" s="37"/>
      <c r="JQL159" s="37"/>
      <c r="JQM159" s="37"/>
      <c r="JQN159" s="37"/>
      <c r="JQO159" s="37"/>
      <c r="JQP159" s="37"/>
      <c r="JQQ159" s="37"/>
      <c r="JQR159" s="37"/>
      <c r="JQS159" s="37"/>
      <c r="JQT159" s="37"/>
      <c r="JQU159" s="37"/>
      <c r="JQV159" s="37"/>
      <c r="JQW159" s="37"/>
      <c r="JQX159" s="37"/>
      <c r="JQY159" s="37"/>
      <c r="JQZ159" s="37"/>
      <c r="JRA159" s="37"/>
      <c r="JRB159" s="37"/>
      <c r="JRC159" s="37"/>
      <c r="JRD159" s="37"/>
      <c r="JRE159" s="37"/>
      <c r="JRF159" s="37"/>
      <c r="JRG159" s="37"/>
      <c r="JRH159" s="37"/>
      <c r="JRI159" s="37"/>
      <c r="JRJ159" s="37"/>
      <c r="JRK159" s="37"/>
      <c r="JRL159" s="37"/>
      <c r="JRM159" s="37"/>
      <c r="JRN159" s="37"/>
      <c r="JRO159" s="37"/>
      <c r="JRP159" s="37"/>
      <c r="JRQ159" s="37"/>
      <c r="JRR159" s="37"/>
      <c r="JRS159" s="37"/>
      <c r="JRT159" s="37"/>
      <c r="JRU159" s="37"/>
      <c r="JRV159" s="37"/>
      <c r="JRW159" s="37"/>
      <c r="JRX159" s="37"/>
      <c r="JRY159" s="37"/>
      <c r="JRZ159" s="37"/>
      <c r="JSA159" s="37"/>
      <c r="JSB159" s="37"/>
      <c r="JSC159" s="37"/>
      <c r="JSD159" s="37"/>
      <c r="JSE159" s="37"/>
      <c r="JSF159" s="37"/>
      <c r="JSG159" s="37"/>
      <c r="JSH159" s="37"/>
      <c r="JSI159" s="37"/>
      <c r="JSJ159" s="37"/>
      <c r="JSK159" s="37"/>
      <c r="JSL159" s="37"/>
      <c r="JSM159" s="37"/>
      <c r="JSN159" s="37"/>
      <c r="JSO159" s="37"/>
      <c r="JSP159" s="37"/>
      <c r="JSQ159" s="37"/>
      <c r="JSR159" s="37"/>
      <c r="JSS159" s="37"/>
      <c r="JST159" s="37"/>
      <c r="JSU159" s="37"/>
      <c r="JSV159" s="37"/>
      <c r="JSW159" s="37"/>
      <c r="JSX159" s="37"/>
      <c r="JSY159" s="37"/>
      <c r="JSZ159" s="37"/>
      <c r="JTA159" s="37"/>
      <c r="JTB159" s="37"/>
      <c r="JTC159" s="37"/>
      <c r="JTD159" s="37"/>
      <c r="JTE159" s="37"/>
      <c r="JTF159" s="37"/>
      <c r="JTG159" s="37"/>
      <c r="JTH159" s="37"/>
      <c r="JTI159" s="37"/>
      <c r="JTJ159" s="37"/>
      <c r="JTK159" s="37"/>
      <c r="JTL159" s="37"/>
      <c r="JTM159" s="37"/>
      <c r="JTN159" s="37"/>
      <c r="JTO159" s="37"/>
      <c r="JTP159" s="37"/>
      <c r="JTQ159" s="37"/>
      <c r="JTR159" s="37"/>
      <c r="JTS159" s="37"/>
      <c r="JTT159" s="37"/>
      <c r="JTU159" s="37"/>
      <c r="JTV159" s="37"/>
      <c r="JTW159" s="37"/>
      <c r="JTX159" s="37"/>
      <c r="JTY159" s="37"/>
      <c r="JTZ159" s="37"/>
      <c r="JUA159" s="37"/>
      <c r="JUB159" s="37"/>
      <c r="JUC159" s="37"/>
      <c r="JUD159" s="37"/>
      <c r="JUE159" s="37"/>
      <c r="JUF159" s="37"/>
      <c r="JUG159" s="37"/>
      <c r="JUH159" s="37"/>
      <c r="JUI159" s="37"/>
      <c r="JUJ159" s="37"/>
      <c r="JUK159" s="37"/>
      <c r="JUL159" s="37"/>
      <c r="JUM159" s="37"/>
      <c r="JUN159" s="37"/>
      <c r="JUO159" s="37"/>
      <c r="JUP159" s="37"/>
      <c r="JUQ159" s="37"/>
      <c r="JUR159" s="37"/>
      <c r="JUS159" s="37"/>
      <c r="JUT159" s="37"/>
      <c r="JUU159" s="37"/>
      <c r="JUV159" s="37"/>
      <c r="JUW159" s="37"/>
      <c r="JUX159" s="37"/>
      <c r="JUY159" s="37"/>
      <c r="JUZ159" s="37"/>
      <c r="JVA159" s="37"/>
      <c r="JVB159" s="37"/>
      <c r="JVC159" s="37"/>
      <c r="JVD159" s="37"/>
      <c r="JVE159" s="37"/>
      <c r="JVF159" s="37"/>
      <c r="JVG159" s="37"/>
      <c r="JVH159" s="37"/>
      <c r="JVI159" s="37"/>
      <c r="JVJ159" s="37"/>
      <c r="JVK159" s="37"/>
      <c r="JVL159" s="37"/>
      <c r="JVM159" s="37"/>
      <c r="JVN159" s="37"/>
      <c r="JVO159" s="37"/>
      <c r="JVP159" s="37"/>
      <c r="JVQ159" s="37"/>
      <c r="JVR159" s="37"/>
      <c r="JVS159" s="37"/>
      <c r="JVT159" s="37"/>
      <c r="JVU159" s="37"/>
      <c r="JVV159" s="37"/>
      <c r="JVW159" s="37"/>
      <c r="JVX159" s="37"/>
      <c r="JVY159" s="37"/>
      <c r="JVZ159" s="37"/>
      <c r="JWA159" s="37"/>
      <c r="JWB159" s="37"/>
      <c r="JWC159" s="37"/>
      <c r="JWD159" s="37"/>
      <c r="JWE159" s="37"/>
      <c r="JWF159" s="37"/>
      <c r="JWG159" s="37"/>
      <c r="JWH159" s="37"/>
      <c r="JWI159" s="37"/>
      <c r="JWJ159" s="37"/>
      <c r="JWK159" s="37"/>
      <c r="JWL159" s="37"/>
      <c r="JWM159" s="37"/>
      <c r="JWN159" s="37"/>
      <c r="JWO159" s="37"/>
      <c r="JWP159" s="37"/>
      <c r="JWQ159" s="37"/>
      <c r="JWR159" s="37"/>
      <c r="JWS159" s="37"/>
      <c r="JWT159" s="37"/>
      <c r="JWU159" s="37"/>
      <c r="JWV159" s="37"/>
      <c r="JWW159" s="37"/>
      <c r="JWX159" s="37"/>
      <c r="JWY159" s="37"/>
      <c r="JWZ159" s="37"/>
      <c r="JXA159" s="37"/>
      <c r="JXB159" s="37"/>
      <c r="JXC159" s="37"/>
      <c r="JXD159" s="37"/>
      <c r="JXE159" s="37"/>
      <c r="JXF159" s="37"/>
      <c r="JXG159" s="37"/>
      <c r="JXH159" s="37"/>
      <c r="JXI159" s="37"/>
      <c r="JXJ159" s="37"/>
      <c r="JXK159" s="37"/>
      <c r="JXL159" s="37"/>
      <c r="JXM159" s="37"/>
      <c r="JXN159" s="37"/>
      <c r="JXO159" s="37"/>
      <c r="JXP159" s="37"/>
      <c r="JXQ159" s="37"/>
      <c r="JXR159" s="37"/>
      <c r="JXS159" s="37"/>
      <c r="JXT159" s="37"/>
      <c r="JXU159" s="37"/>
      <c r="JXV159" s="37"/>
      <c r="JXW159" s="37"/>
      <c r="JXX159" s="37"/>
      <c r="JXY159" s="37"/>
      <c r="JXZ159" s="37"/>
      <c r="JYA159" s="37"/>
      <c r="JYB159" s="37"/>
      <c r="JYC159" s="37"/>
      <c r="JYD159" s="37"/>
      <c r="JYE159" s="37"/>
      <c r="JYF159" s="37"/>
      <c r="JYG159" s="37"/>
      <c r="JYH159" s="37"/>
      <c r="JYI159" s="37"/>
      <c r="JYJ159" s="37"/>
      <c r="JYK159" s="37"/>
      <c r="JYL159" s="37"/>
      <c r="JYM159" s="37"/>
      <c r="JYN159" s="37"/>
      <c r="JYO159" s="37"/>
      <c r="JYP159" s="37"/>
      <c r="JYQ159" s="37"/>
      <c r="JYR159" s="37"/>
      <c r="JYS159" s="37"/>
      <c r="JYT159" s="37"/>
      <c r="JYU159" s="37"/>
      <c r="JYV159" s="37"/>
      <c r="JYW159" s="37"/>
      <c r="JYX159" s="37"/>
      <c r="JYY159" s="37"/>
      <c r="JYZ159" s="37"/>
      <c r="JZA159" s="37"/>
      <c r="JZB159" s="37"/>
      <c r="JZC159" s="37"/>
      <c r="JZD159" s="37"/>
      <c r="JZE159" s="37"/>
      <c r="JZF159" s="37"/>
      <c r="JZG159" s="37"/>
      <c r="JZH159" s="37"/>
      <c r="JZI159" s="37"/>
      <c r="JZJ159" s="37"/>
      <c r="JZK159" s="37"/>
      <c r="JZL159" s="37"/>
      <c r="JZM159" s="37"/>
      <c r="JZN159" s="37"/>
      <c r="JZO159" s="37"/>
      <c r="JZP159" s="37"/>
      <c r="JZQ159" s="37"/>
      <c r="JZR159" s="37"/>
      <c r="JZS159" s="37"/>
      <c r="JZT159" s="37"/>
      <c r="JZU159" s="37"/>
      <c r="JZV159" s="37"/>
      <c r="JZW159" s="37"/>
      <c r="JZX159" s="37"/>
      <c r="JZY159" s="37"/>
      <c r="JZZ159" s="37"/>
      <c r="KAA159" s="37"/>
      <c r="KAB159" s="37"/>
      <c r="KAC159" s="37"/>
      <c r="KAD159" s="37"/>
      <c r="KAE159" s="37"/>
      <c r="KAF159" s="37"/>
      <c r="KAG159" s="37"/>
      <c r="KAH159" s="37"/>
      <c r="KAI159" s="37"/>
      <c r="KAJ159" s="37"/>
      <c r="KAK159" s="37"/>
      <c r="KAL159" s="37"/>
      <c r="KAM159" s="37"/>
      <c r="KAN159" s="37"/>
      <c r="KAO159" s="37"/>
      <c r="KAP159" s="37"/>
      <c r="KAQ159" s="37"/>
      <c r="KAR159" s="37"/>
      <c r="KAS159" s="37"/>
      <c r="KAT159" s="37"/>
      <c r="KAU159" s="37"/>
      <c r="KAV159" s="37"/>
      <c r="KAW159" s="37"/>
      <c r="KAX159" s="37"/>
      <c r="KAY159" s="37"/>
      <c r="KAZ159" s="37"/>
      <c r="KBA159" s="37"/>
      <c r="KBB159" s="37"/>
      <c r="KBC159" s="37"/>
      <c r="KBD159" s="37"/>
      <c r="KBE159" s="37"/>
      <c r="KBF159" s="37"/>
      <c r="KBG159" s="37"/>
      <c r="KBH159" s="37"/>
      <c r="KBI159" s="37"/>
      <c r="KBJ159" s="37"/>
      <c r="KBK159" s="37"/>
      <c r="KBL159" s="37"/>
      <c r="KBM159" s="37"/>
      <c r="KBN159" s="37"/>
      <c r="KBO159" s="37"/>
      <c r="KBP159" s="37"/>
      <c r="KBQ159" s="37"/>
      <c r="KBR159" s="37"/>
      <c r="KBS159" s="37"/>
      <c r="KBT159" s="37"/>
      <c r="KBU159" s="37"/>
      <c r="KBV159" s="37"/>
      <c r="KBW159" s="37"/>
      <c r="KBX159" s="37"/>
      <c r="KBY159" s="37"/>
      <c r="KBZ159" s="37"/>
      <c r="KCA159" s="37"/>
      <c r="KCB159" s="37"/>
      <c r="KCC159" s="37"/>
      <c r="KCD159" s="37"/>
      <c r="KCE159" s="37"/>
      <c r="KCF159" s="37"/>
      <c r="KCG159" s="37"/>
      <c r="KCH159" s="37"/>
      <c r="KCI159" s="37"/>
      <c r="KCJ159" s="37"/>
      <c r="KCK159" s="37"/>
      <c r="KCL159" s="37"/>
      <c r="KCM159" s="37"/>
      <c r="KCN159" s="37"/>
      <c r="KCO159" s="37"/>
      <c r="KCP159" s="37"/>
      <c r="KCQ159" s="37"/>
      <c r="KCR159" s="37"/>
      <c r="KCS159" s="37"/>
      <c r="KCT159" s="37"/>
      <c r="KCU159" s="37"/>
      <c r="KCV159" s="37"/>
      <c r="KCW159" s="37"/>
      <c r="KCX159" s="37"/>
      <c r="KCY159" s="37"/>
      <c r="KCZ159" s="37"/>
      <c r="KDA159" s="37"/>
      <c r="KDB159" s="37"/>
      <c r="KDC159" s="37"/>
      <c r="KDD159" s="37"/>
      <c r="KDE159" s="37"/>
      <c r="KDF159" s="37"/>
      <c r="KDG159" s="37"/>
      <c r="KDH159" s="37"/>
      <c r="KDI159" s="37"/>
      <c r="KDJ159" s="37"/>
      <c r="KDK159" s="37"/>
      <c r="KDL159" s="37"/>
      <c r="KDM159" s="37"/>
      <c r="KDN159" s="37"/>
      <c r="KDO159" s="37"/>
      <c r="KDP159" s="37"/>
      <c r="KDQ159" s="37"/>
      <c r="KDR159" s="37"/>
      <c r="KDS159" s="37"/>
      <c r="KDT159" s="37"/>
      <c r="KDU159" s="37"/>
      <c r="KDV159" s="37"/>
      <c r="KDW159" s="37"/>
      <c r="KDX159" s="37"/>
      <c r="KDY159" s="37"/>
      <c r="KDZ159" s="37"/>
      <c r="KEA159" s="37"/>
      <c r="KEB159" s="37"/>
      <c r="KEC159" s="37"/>
      <c r="KED159" s="37"/>
      <c r="KEE159" s="37"/>
      <c r="KEF159" s="37"/>
      <c r="KEG159" s="37"/>
      <c r="KEH159" s="37"/>
      <c r="KEI159" s="37"/>
      <c r="KEJ159" s="37"/>
      <c r="KEK159" s="37"/>
      <c r="KEL159" s="37"/>
      <c r="KEM159" s="37"/>
      <c r="KEN159" s="37"/>
      <c r="KEO159" s="37"/>
      <c r="KEP159" s="37"/>
      <c r="KEQ159" s="37"/>
      <c r="KER159" s="37"/>
      <c r="KES159" s="37"/>
      <c r="KET159" s="37"/>
      <c r="KEU159" s="37"/>
      <c r="KEV159" s="37"/>
      <c r="KEW159" s="37"/>
      <c r="KEX159" s="37"/>
      <c r="KEY159" s="37"/>
      <c r="KEZ159" s="37"/>
      <c r="KFA159" s="37"/>
      <c r="KFB159" s="37"/>
      <c r="KFC159" s="37"/>
      <c r="KFD159" s="37"/>
      <c r="KFE159" s="37"/>
      <c r="KFF159" s="37"/>
      <c r="KFG159" s="37"/>
      <c r="KFH159" s="37"/>
      <c r="KFI159" s="37"/>
      <c r="KFJ159" s="37"/>
      <c r="KFK159" s="37"/>
      <c r="KFL159" s="37"/>
      <c r="KFM159" s="37"/>
      <c r="KFN159" s="37"/>
      <c r="KFO159" s="37"/>
      <c r="KFP159" s="37"/>
      <c r="KFQ159" s="37"/>
      <c r="KFR159" s="37"/>
      <c r="KFS159" s="37"/>
      <c r="KFT159" s="37"/>
      <c r="KFU159" s="37"/>
      <c r="KFV159" s="37"/>
      <c r="KFW159" s="37"/>
      <c r="KFX159" s="37"/>
      <c r="KFY159" s="37"/>
      <c r="KFZ159" s="37"/>
      <c r="KGA159" s="37"/>
      <c r="KGB159" s="37"/>
      <c r="KGC159" s="37"/>
      <c r="KGD159" s="37"/>
      <c r="KGE159" s="37"/>
      <c r="KGF159" s="37"/>
      <c r="KGG159" s="37"/>
      <c r="KGH159" s="37"/>
      <c r="KGI159" s="37"/>
      <c r="KGJ159" s="37"/>
      <c r="KGK159" s="37"/>
      <c r="KGL159" s="37"/>
      <c r="KGM159" s="37"/>
      <c r="KGN159" s="37"/>
      <c r="KGO159" s="37"/>
      <c r="KGP159" s="37"/>
      <c r="KGQ159" s="37"/>
      <c r="KGR159" s="37"/>
      <c r="KGS159" s="37"/>
      <c r="KGT159" s="37"/>
      <c r="KGU159" s="37"/>
      <c r="KGV159" s="37"/>
      <c r="KGW159" s="37"/>
      <c r="KGX159" s="37"/>
      <c r="KGY159" s="37"/>
      <c r="KGZ159" s="37"/>
      <c r="KHA159" s="37"/>
      <c r="KHB159" s="37"/>
      <c r="KHC159" s="37"/>
      <c r="KHD159" s="37"/>
      <c r="KHE159" s="37"/>
      <c r="KHF159" s="37"/>
      <c r="KHG159" s="37"/>
      <c r="KHH159" s="37"/>
      <c r="KHI159" s="37"/>
      <c r="KHJ159" s="37"/>
      <c r="KHK159" s="37"/>
      <c r="KHL159" s="37"/>
      <c r="KHM159" s="37"/>
      <c r="KHN159" s="37"/>
      <c r="KHO159" s="37"/>
      <c r="KHP159" s="37"/>
      <c r="KHQ159" s="37"/>
      <c r="KHR159" s="37"/>
      <c r="KHS159" s="37"/>
      <c r="KHT159" s="37"/>
      <c r="KHU159" s="37"/>
      <c r="KHV159" s="37"/>
      <c r="KHW159" s="37"/>
      <c r="KHX159" s="37"/>
      <c r="KHY159" s="37"/>
      <c r="KHZ159" s="37"/>
      <c r="KIA159" s="37"/>
      <c r="KIB159" s="37"/>
      <c r="KIC159" s="37"/>
      <c r="KID159" s="37"/>
      <c r="KIE159" s="37"/>
      <c r="KIF159" s="37"/>
      <c r="KIG159" s="37"/>
      <c r="KIH159" s="37"/>
      <c r="KII159" s="37"/>
      <c r="KIJ159" s="37"/>
      <c r="KIK159" s="37"/>
      <c r="KIL159" s="37"/>
      <c r="KIM159" s="37"/>
      <c r="KIN159" s="37"/>
      <c r="KIO159" s="37"/>
      <c r="KIP159" s="37"/>
      <c r="KIQ159" s="37"/>
      <c r="KIR159" s="37"/>
      <c r="KIS159" s="37"/>
      <c r="KIT159" s="37"/>
      <c r="KIU159" s="37"/>
      <c r="KIV159" s="37"/>
      <c r="KIW159" s="37"/>
      <c r="KIX159" s="37"/>
      <c r="KIY159" s="37"/>
      <c r="KIZ159" s="37"/>
      <c r="KJA159" s="37"/>
      <c r="KJB159" s="37"/>
      <c r="KJC159" s="37"/>
      <c r="KJD159" s="37"/>
      <c r="KJE159" s="37"/>
      <c r="KJF159" s="37"/>
      <c r="KJG159" s="37"/>
      <c r="KJH159" s="37"/>
      <c r="KJI159" s="37"/>
      <c r="KJJ159" s="37"/>
      <c r="KJK159" s="37"/>
      <c r="KJL159" s="37"/>
      <c r="KJM159" s="37"/>
      <c r="KJN159" s="37"/>
      <c r="KJO159" s="37"/>
      <c r="KJP159" s="37"/>
      <c r="KJQ159" s="37"/>
      <c r="KJR159" s="37"/>
      <c r="KJS159" s="37"/>
      <c r="KJT159" s="37"/>
      <c r="KJU159" s="37"/>
      <c r="KJV159" s="37"/>
      <c r="KJW159" s="37"/>
      <c r="KJX159" s="37"/>
      <c r="KJY159" s="37"/>
      <c r="KJZ159" s="37"/>
      <c r="KKA159" s="37"/>
      <c r="KKB159" s="37"/>
      <c r="KKC159" s="37"/>
      <c r="KKD159" s="37"/>
      <c r="KKE159" s="37"/>
      <c r="KKF159" s="37"/>
      <c r="KKG159" s="37"/>
      <c r="KKH159" s="37"/>
      <c r="KKI159" s="37"/>
      <c r="KKJ159" s="37"/>
      <c r="KKK159" s="37"/>
      <c r="KKL159" s="37"/>
      <c r="KKM159" s="37"/>
      <c r="KKN159" s="37"/>
      <c r="KKO159" s="37"/>
      <c r="KKP159" s="37"/>
      <c r="KKQ159" s="37"/>
      <c r="KKR159" s="37"/>
      <c r="KKS159" s="37"/>
      <c r="KKT159" s="37"/>
      <c r="KKU159" s="37"/>
      <c r="KKV159" s="37"/>
      <c r="KKW159" s="37"/>
      <c r="KKX159" s="37"/>
      <c r="KKY159" s="37"/>
      <c r="KKZ159" s="37"/>
      <c r="KLA159" s="37"/>
      <c r="KLB159" s="37"/>
      <c r="KLC159" s="37"/>
      <c r="KLD159" s="37"/>
      <c r="KLE159" s="37"/>
      <c r="KLF159" s="37"/>
      <c r="KLG159" s="37"/>
      <c r="KLH159" s="37"/>
      <c r="KLI159" s="37"/>
      <c r="KLJ159" s="37"/>
      <c r="KLK159" s="37"/>
      <c r="KLL159" s="37"/>
      <c r="KLM159" s="37"/>
      <c r="KLN159" s="37"/>
      <c r="KLO159" s="37"/>
      <c r="KLP159" s="37"/>
      <c r="KLQ159" s="37"/>
      <c r="KLR159" s="37"/>
      <c r="KLS159" s="37"/>
      <c r="KLT159" s="37"/>
      <c r="KLU159" s="37"/>
      <c r="KLV159" s="37"/>
      <c r="KLW159" s="37"/>
      <c r="KLX159" s="37"/>
      <c r="KLY159" s="37"/>
      <c r="KLZ159" s="37"/>
      <c r="KMA159" s="37"/>
      <c r="KMB159" s="37"/>
      <c r="KMC159" s="37"/>
      <c r="KMD159" s="37"/>
      <c r="KME159" s="37"/>
      <c r="KMF159" s="37"/>
      <c r="KMG159" s="37"/>
      <c r="KMH159" s="37"/>
      <c r="KMI159" s="37"/>
      <c r="KMJ159" s="37"/>
      <c r="KMK159" s="37"/>
      <c r="KML159" s="37"/>
      <c r="KMM159" s="37"/>
      <c r="KMN159" s="37"/>
      <c r="KMO159" s="37"/>
      <c r="KMP159" s="37"/>
      <c r="KMQ159" s="37"/>
      <c r="KMR159" s="37"/>
      <c r="KMS159" s="37"/>
      <c r="KMT159" s="37"/>
      <c r="KMU159" s="37"/>
      <c r="KMV159" s="37"/>
      <c r="KMW159" s="37"/>
      <c r="KMX159" s="37"/>
      <c r="KMY159" s="37"/>
      <c r="KMZ159" s="37"/>
      <c r="KNA159" s="37"/>
      <c r="KNB159" s="37"/>
      <c r="KNC159" s="37"/>
      <c r="KND159" s="37"/>
      <c r="KNE159" s="37"/>
      <c r="KNF159" s="37"/>
      <c r="KNG159" s="37"/>
      <c r="KNH159" s="37"/>
      <c r="KNI159" s="37"/>
      <c r="KNJ159" s="37"/>
      <c r="KNK159" s="37"/>
      <c r="KNL159" s="37"/>
      <c r="KNM159" s="37"/>
      <c r="KNN159" s="37"/>
      <c r="KNO159" s="37"/>
      <c r="KNP159" s="37"/>
      <c r="KNQ159" s="37"/>
      <c r="KNR159" s="37"/>
      <c r="KNS159" s="37"/>
      <c r="KNT159" s="37"/>
      <c r="KNU159" s="37"/>
      <c r="KNV159" s="37"/>
      <c r="KNW159" s="37"/>
      <c r="KNX159" s="37"/>
      <c r="KNY159" s="37"/>
      <c r="KNZ159" s="37"/>
      <c r="KOA159" s="37"/>
      <c r="KOB159" s="37"/>
      <c r="KOC159" s="37"/>
      <c r="KOD159" s="37"/>
      <c r="KOE159" s="37"/>
      <c r="KOF159" s="37"/>
      <c r="KOG159" s="37"/>
      <c r="KOH159" s="37"/>
      <c r="KOI159" s="37"/>
      <c r="KOJ159" s="37"/>
      <c r="KOK159" s="37"/>
      <c r="KOL159" s="37"/>
      <c r="KOM159" s="37"/>
      <c r="KON159" s="37"/>
      <c r="KOO159" s="37"/>
      <c r="KOP159" s="37"/>
      <c r="KOQ159" s="37"/>
      <c r="KOR159" s="37"/>
      <c r="KOS159" s="37"/>
      <c r="KOT159" s="37"/>
      <c r="KOU159" s="37"/>
      <c r="KOV159" s="37"/>
      <c r="KOW159" s="37"/>
      <c r="KOX159" s="37"/>
      <c r="KOY159" s="37"/>
      <c r="KOZ159" s="37"/>
      <c r="KPA159" s="37"/>
      <c r="KPB159" s="37"/>
      <c r="KPC159" s="37"/>
      <c r="KPD159" s="37"/>
      <c r="KPE159" s="37"/>
      <c r="KPF159" s="37"/>
      <c r="KPG159" s="37"/>
      <c r="KPH159" s="37"/>
      <c r="KPI159" s="37"/>
      <c r="KPJ159" s="37"/>
      <c r="KPK159" s="37"/>
      <c r="KPL159" s="37"/>
      <c r="KPM159" s="37"/>
      <c r="KPN159" s="37"/>
      <c r="KPO159" s="37"/>
      <c r="KPP159" s="37"/>
      <c r="KPQ159" s="37"/>
      <c r="KPR159" s="37"/>
      <c r="KPS159" s="37"/>
      <c r="KPT159" s="37"/>
      <c r="KPU159" s="37"/>
      <c r="KPV159" s="37"/>
      <c r="KPW159" s="37"/>
      <c r="KPX159" s="37"/>
      <c r="KPY159" s="37"/>
      <c r="KPZ159" s="37"/>
      <c r="KQA159" s="37"/>
      <c r="KQB159" s="37"/>
      <c r="KQC159" s="37"/>
      <c r="KQD159" s="37"/>
      <c r="KQE159" s="37"/>
      <c r="KQF159" s="37"/>
      <c r="KQG159" s="37"/>
      <c r="KQH159" s="37"/>
      <c r="KQI159" s="37"/>
      <c r="KQJ159" s="37"/>
      <c r="KQK159" s="37"/>
      <c r="KQL159" s="37"/>
      <c r="KQM159" s="37"/>
      <c r="KQN159" s="37"/>
      <c r="KQO159" s="37"/>
      <c r="KQP159" s="37"/>
      <c r="KQQ159" s="37"/>
      <c r="KQR159" s="37"/>
      <c r="KQS159" s="37"/>
      <c r="KQT159" s="37"/>
      <c r="KQU159" s="37"/>
      <c r="KQV159" s="37"/>
      <c r="KQW159" s="37"/>
      <c r="KQX159" s="37"/>
      <c r="KQY159" s="37"/>
      <c r="KQZ159" s="37"/>
      <c r="KRA159" s="37"/>
      <c r="KRB159" s="37"/>
      <c r="KRC159" s="37"/>
      <c r="KRD159" s="37"/>
      <c r="KRE159" s="37"/>
      <c r="KRF159" s="37"/>
      <c r="KRG159" s="37"/>
      <c r="KRH159" s="37"/>
      <c r="KRI159" s="37"/>
      <c r="KRJ159" s="37"/>
      <c r="KRK159" s="37"/>
      <c r="KRL159" s="37"/>
      <c r="KRM159" s="37"/>
      <c r="KRN159" s="37"/>
      <c r="KRO159" s="37"/>
      <c r="KRP159" s="37"/>
      <c r="KRQ159" s="37"/>
      <c r="KRR159" s="37"/>
      <c r="KRS159" s="37"/>
      <c r="KRT159" s="37"/>
      <c r="KRU159" s="37"/>
      <c r="KRV159" s="37"/>
      <c r="KRW159" s="37"/>
      <c r="KRX159" s="37"/>
      <c r="KRY159" s="37"/>
      <c r="KRZ159" s="37"/>
      <c r="KSA159" s="37"/>
      <c r="KSB159" s="37"/>
      <c r="KSC159" s="37"/>
      <c r="KSD159" s="37"/>
      <c r="KSE159" s="37"/>
      <c r="KSF159" s="37"/>
      <c r="KSG159" s="37"/>
      <c r="KSH159" s="37"/>
      <c r="KSI159" s="37"/>
      <c r="KSJ159" s="37"/>
      <c r="KSK159" s="37"/>
      <c r="KSL159" s="37"/>
      <c r="KSM159" s="37"/>
      <c r="KSN159" s="37"/>
      <c r="KSO159" s="37"/>
      <c r="KSP159" s="37"/>
      <c r="KSQ159" s="37"/>
      <c r="KSR159" s="37"/>
      <c r="KSS159" s="37"/>
      <c r="KST159" s="37"/>
      <c r="KSU159" s="37"/>
      <c r="KSV159" s="37"/>
      <c r="KSW159" s="37"/>
      <c r="KSX159" s="37"/>
      <c r="KSY159" s="37"/>
      <c r="KSZ159" s="37"/>
      <c r="KTA159" s="37"/>
      <c r="KTB159" s="37"/>
      <c r="KTC159" s="37"/>
      <c r="KTD159" s="37"/>
      <c r="KTE159" s="37"/>
      <c r="KTF159" s="37"/>
      <c r="KTG159" s="37"/>
      <c r="KTH159" s="37"/>
      <c r="KTI159" s="37"/>
      <c r="KTJ159" s="37"/>
      <c r="KTK159" s="37"/>
      <c r="KTL159" s="37"/>
      <c r="KTM159" s="37"/>
      <c r="KTN159" s="37"/>
      <c r="KTO159" s="37"/>
      <c r="KTP159" s="37"/>
      <c r="KTQ159" s="37"/>
      <c r="KTR159" s="37"/>
      <c r="KTS159" s="37"/>
      <c r="KTT159" s="37"/>
      <c r="KTU159" s="37"/>
      <c r="KTV159" s="37"/>
      <c r="KTW159" s="37"/>
      <c r="KTX159" s="37"/>
      <c r="KTY159" s="37"/>
      <c r="KTZ159" s="37"/>
      <c r="KUA159" s="37"/>
      <c r="KUB159" s="37"/>
      <c r="KUC159" s="37"/>
      <c r="KUD159" s="37"/>
      <c r="KUE159" s="37"/>
      <c r="KUF159" s="37"/>
      <c r="KUG159" s="37"/>
      <c r="KUH159" s="37"/>
      <c r="KUI159" s="37"/>
      <c r="KUJ159" s="37"/>
      <c r="KUK159" s="37"/>
      <c r="KUL159" s="37"/>
      <c r="KUM159" s="37"/>
      <c r="KUN159" s="37"/>
      <c r="KUO159" s="37"/>
      <c r="KUP159" s="37"/>
      <c r="KUQ159" s="37"/>
      <c r="KUR159" s="37"/>
      <c r="KUS159" s="37"/>
      <c r="KUT159" s="37"/>
      <c r="KUU159" s="37"/>
      <c r="KUV159" s="37"/>
      <c r="KUW159" s="37"/>
      <c r="KUX159" s="37"/>
      <c r="KUY159" s="37"/>
      <c r="KUZ159" s="37"/>
      <c r="KVA159" s="37"/>
      <c r="KVB159" s="37"/>
      <c r="KVC159" s="37"/>
      <c r="KVD159" s="37"/>
      <c r="KVE159" s="37"/>
      <c r="KVF159" s="37"/>
      <c r="KVG159" s="37"/>
      <c r="KVH159" s="37"/>
      <c r="KVI159" s="37"/>
      <c r="KVJ159" s="37"/>
      <c r="KVK159" s="37"/>
      <c r="KVL159" s="37"/>
      <c r="KVM159" s="37"/>
      <c r="KVN159" s="37"/>
      <c r="KVO159" s="37"/>
      <c r="KVP159" s="37"/>
      <c r="KVQ159" s="37"/>
      <c r="KVR159" s="37"/>
      <c r="KVS159" s="37"/>
      <c r="KVT159" s="37"/>
      <c r="KVU159" s="37"/>
      <c r="KVV159" s="37"/>
      <c r="KVW159" s="37"/>
      <c r="KVX159" s="37"/>
      <c r="KVY159" s="37"/>
      <c r="KVZ159" s="37"/>
      <c r="KWA159" s="37"/>
      <c r="KWB159" s="37"/>
      <c r="KWC159" s="37"/>
      <c r="KWD159" s="37"/>
      <c r="KWE159" s="37"/>
      <c r="KWF159" s="37"/>
      <c r="KWG159" s="37"/>
      <c r="KWH159" s="37"/>
      <c r="KWI159" s="37"/>
      <c r="KWJ159" s="37"/>
      <c r="KWK159" s="37"/>
      <c r="KWL159" s="37"/>
      <c r="KWM159" s="37"/>
      <c r="KWN159" s="37"/>
      <c r="KWO159" s="37"/>
      <c r="KWP159" s="37"/>
      <c r="KWQ159" s="37"/>
      <c r="KWR159" s="37"/>
      <c r="KWS159" s="37"/>
      <c r="KWT159" s="37"/>
      <c r="KWU159" s="37"/>
      <c r="KWV159" s="37"/>
      <c r="KWW159" s="37"/>
      <c r="KWX159" s="37"/>
      <c r="KWY159" s="37"/>
      <c r="KWZ159" s="37"/>
      <c r="KXA159" s="37"/>
      <c r="KXB159" s="37"/>
      <c r="KXC159" s="37"/>
      <c r="KXD159" s="37"/>
      <c r="KXE159" s="37"/>
      <c r="KXF159" s="37"/>
      <c r="KXG159" s="37"/>
      <c r="KXH159" s="37"/>
      <c r="KXI159" s="37"/>
      <c r="KXJ159" s="37"/>
      <c r="KXK159" s="37"/>
      <c r="KXL159" s="37"/>
      <c r="KXM159" s="37"/>
      <c r="KXN159" s="37"/>
      <c r="KXO159" s="37"/>
      <c r="KXP159" s="37"/>
      <c r="KXQ159" s="37"/>
      <c r="KXR159" s="37"/>
      <c r="KXS159" s="37"/>
      <c r="KXT159" s="37"/>
      <c r="KXU159" s="37"/>
      <c r="KXV159" s="37"/>
      <c r="KXW159" s="37"/>
      <c r="KXX159" s="37"/>
      <c r="KXY159" s="37"/>
      <c r="KXZ159" s="37"/>
      <c r="KYA159" s="37"/>
      <c r="KYB159" s="37"/>
      <c r="KYC159" s="37"/>
      <c r="KYD159" s="37"/>
      <c r="KYE159" s="37"/>
      <c r="KYF159" s="37"/>
      <c r="KYG159" s="37"/>
      <c r="KYH159" s="37"/>
      <c r="KYI159" s="37"/>
      <c r="KYJ159" s="37"/>
      <c r="KYK159" s="37"/>
      <c r="KYL159" s="37"/>
      <c r="KYM159" s="37"/>
      <c r="KYN159" s="37"/>
      <c r="KYO159" s="37"/>
      <c r="KYP159" s="37"/>
      <c r="KYQ159" s="37"/>
      <c r="KYR159" s="37"/>
      <c r="KYS159" s="37"/>
      <c r="KYT159" s="37"/>
      <c r="KYU159" s="37"/>
      <c r="KYV159" s="37"/>
      <c r="KYW159" s="37"/>
      <c r="KYX159" s="37"/>
      <c r="KYY159" s="37"/>
      <c r="KYZ159" s="37"/>
      <c r="KZA159" s="37"/>
      <c r="KZB159" s="37"/>
      <c r="KZC159" s="37"/>
      <c r="KZD159" s="37"/>
      <c r="KZE159" s="37"/>
      <c r="KZF159" s="37"/>
      <c r="KZG159" s="37"/>
      <c r="KZH159" s="37"/>
      <c r="KZI159" s="37"/>
      <c r="KZJ159" s="37"/>
      <c r="KZK159" s="37"/>
      <c r="KZL159" s="37"/>
      <c r="KZM159" s="37"/>
      <c r="KZN159" s="37"/>
      <c r="KZO159" s="37"/>
      <c r="KZP159" s="37"/>
      <c r="KZQ159" s="37"/>
      <c r="KZR159" s="37"/>
      <c r="KZS159" s="37"/>
      <c r="KZT159" s="37"/>
      <c r="KZU159" s="37"/>
      <c r="KZV159" s="37"/>
      <c r="KZW159" s="37"/>
      <c r="KZX159" s="37"/>
      <c r="KZY159" s="37"/>
      <c r="KZZ159" s="37"/>
      <c r="LAA159" s="37"/>
      <c r="LAB159" s="37"/>
      <c r="LAC159" s="37"/>
      <c r="LAD159" s="37"/>
      <c r="LAE159" s="37"/>
      <c r="LAF159" s="37"/>
      <c r="LAG159" s="37"/>
      <c r="LAH159" s="37"/>
      <c r="LAI159" s="37"/>
      <c r="LAJ159" s="37"/>
      <c r="LAK159" s="37"/>
      <c r="LAL159" s="37"/>
      <c r="LAM159" s="37"/>
      <c r="LAN159" s="37"/>
      <c r="LAO159" s="37"/>
      <c r="LAP159" s="37"/>
      <c r="LAQ159" s="37"/>
      <c r="LAR159" s="37"/>
      <c r="LAS159" s="37"/>
      <c r="LAT159" s="37"/>
      <c r="LAU159" s="37"/>
      <c r="LAV159" s="37"/>
      <c r="LAW159" s="37"/>
      <c r="LAX159" s="37"/>
      <c r="LAY159" s="37"/>
      <c r="LAZ159" s="37"/>
      <c r="LBA159" s="37"/>
      <c r="LBB159" s="37"/>
      <c r="LBC159" s="37"/>
      <c r="LBD159" s="37"/>
      <c r="LBE159" s="37"/>
      <c r="LBF159" s="37"/>
      <c r="LBG159" s="37"/>
      <c r="LBH159" s="37"/>
      <c r="LBI159" s="37"/>
      <c r="LBJ159" s="37"/>
      <c r="LBK159" s="37"/>
      <c r="LBL159" s="37"/>
      <c r="LBM159" s="37"/>
      <c r="LBN159" s="37"/>
      <c r="LBO159" s="37"/>
      <c r="LBP159" s="37"/>
      <c r="LBQ159" s="37"/>
      <c r="LBR159" s="37"/>
      <c r="LBS159" s="37"/>
      <c r="LBT159" s="37"/>
      <c r="LBU159" s="37"/>
      <c r="LBV159" s="37"/>
      <c r="LBW159" s="37"/>
      <c r="LBX159" s="37"/>
      <c r="LBY159" s="37"/>
      <c r="LBZ159" s="37"/>
      <c r="LCA159" s="37"/>
      <c r="LCB159" s="37"/>
      <c r="LCC159" s="37"/>
      <c r="LCD159" s="37"/>
      <c r="LCE159" s="37"/>
      <c r="LCF159" s="37"/>
      <c r="LCG159" s="37"/>
      <c r="LCH159" s="37"/>
      <c r="LCI159" s="37"/>
      <c r="LCJ159" s="37"/>
      <c r="LCK159" s="37"/>
      <c r="LCL159" s="37"/>
      <c r="LCM159" s="37"/>
      <c r="LCN159" s="37"/>
      <c r="LCO159" s="37"/>
      <c r="LCP159" s="37"/>
      <c r="LCQ159" s="37"/>
      <c r="LCR159" s="37"/>
      <c r="LCS159" s="37"/>
      <c r="LCT159" s="37"/>
      <c r="LCU159" s="37"/>
      <c r="LCV159" s="37"/>
      <c r="LCW159" s="37"/>
      <c r="LCX159" s="37"/>
      <c r="LCY159" s="37"/>
      <c r="LCZ159" s="37"/>
      <c r="LDA159" s="37"/>
      <c r="LDB159" s="37"/>
      <c r="LDC159" s="37"/>
      <c r="LDD159" s="37"/>
      <c r="LDE159" s="37"/>
      <c r="LDF159" s="37"/>
      <c r="LDG159" s="37"/>
      <c r="LDH159" s="37"/>
      <c r="LDI159" s="37"/>
      <c r="LDJ159" s="37"/>
      <c r="LDK159" s="37"/>
      <c r="LDL159" s="37"/>
      <c r="LDM159" s="37"/>
      <c r="LDN159" s="37"/>
      <c r="LDO159" s="37"/>
      <c r="LDP159" s="37"/>
      <c r="LDQ159" s="37"/>
      <c r="LDR159" s="37"/>
      <c r="LDS159" s="37"/>
      <c r="LDT159" s="37"/>
      <c r="LDU159" s="37"/>
      <c r="LDV159" s="37"/>
      <c r="LDW159" s="37"/>
      <c r="LDX159" s="37"/>
      <c r="LDY159" s="37"/>
      <c r="LDZ159" s="37"/>
      <c r="LEA159" s="37"/>
      <c r="LEB159" s="37"/>
      <c r="LEC159" s="37"/>
      <c r="LED159" s="37"/>
      <c r="LEE159" s="37"/>
      <c r="LEF159" s="37"/>
      <c r="LEG159" s="37"/>
      <c r="LEH159" s="37"/>
      <c r="LEI159" s="37"/>
      <c r="LEJ159" s="37"/>
      <c r="LEK159" s="37"/>
      <c r="LEL159" s="37"/>
      <c r="LEM159" s="37"/>
      <c r="LEN159" s="37"/>
      <c r="LEO159" s="37"/>
      <c r="LEP159" s="37"/>
      <c r="LEQ159" s="37"/>
      <c r="LER159" s="37"/>
      <c r="LES159" s="37"/>
      <c r="LET159" s="37"/>
      <c r="LEU159" s="37"/>
      <c r="LEV159" s="37"/>
      <c r="LEW159" s="37"/>
      <c r="LEX159" s="37"/>
      <c r="LEY159" s="37"/>
      <c r="LEZ159" s="37"/>
      <c r="LFA159" s="37"/>
      <c r="LFB159" s="37"/>
      <c r="LFC159" s="37"/>
      <c r="LFD159" s="37"/>
      <c r="LFE159" s="37"/>
      <c r="LFF159" s="37"/>
      <c r="LFG159" s="37"/>
      <c r="LFH159" s="37"/>
      <c r="LFI159" s="37"/>
      <c r="LFJ159" s="37"/>
      <c r="LFK159" s="37"/>
      <c r="LFL159" s="37"/>
      <c r="LFM159" s="37"/>
      <c r="LFN159" s="37"/>
      <c r="LFO159" s="37"/>
      <c r="LFP159" s="37"/>
      <c r="LFQ159" s="37"/>
      <c r="LFR159" s="37"/>
      <c r="LFS159" s="37"/>
      <c r="LFT159" s="37"/>
      <c r="LFU159" s="37"/>
      <c r="LFV159" s="37"/>
      <c r="LFW159" s="37"/>
      <c r="LFX159" s="37"/>
      <c r="LFY159" s="37"/>
      <c r="LFZ159" s="37"/>
      <c r="LGA159" s="37"/>
      <c r="LGB159" s="37"/>
      <c r="LGC159" s="37"/>
      <c r="LGD159" s="37"/>
      <c r="LGE159" s="37"/>
      <c r="LGF159" s="37"/>
      <c r="LGG159" s="37"/>
      <c r="LGH159" s="37"/>
      <c r="LGI159" s="37"/>
      <c r="LGJ159" s="37"/>
      <c r="LGK159" s="37"/>
      <c r="LGL159" s="37"/>
      <c r="LGM159" s="37"/>
      <c r="LGN159" s="37"/>
      <c r="LGO159" s="37"/>
      <c r="LGP159" s="37"/>
      <c r="LGQ159" s="37"/>
      <c r="LGR159" s="37"/>
      <c r="LGS159" s="37"/>
      <c r="LGT159" s="37"/>
      <c r="LGU159" s="37"/>
      <c r="LGV159" s="37"/>
      <c r="LGW159" s="37"/>
      <c r="LGX159" s="37"/>
      <c r="LGY159" s="37"/>
      <c r="LGZ159" s="37"/>
      <c r="LHA159" s="37"/>
      <c r="LHB159" s="37"/>
      <c r="LHC159" s="37"/>
      <c r="LHD159" s="37"/>
      <c r="LHE159" s="37"/>
      <c r="LHF159" s="37"/>
      <c r="LHG159" s="37"/>
      <c r="LHH159" s="37"/>
      <c r="LHI159" s="37"/>
      <c r="LHJ159" s="37"/>
      <c r="LHK159" s="37"/>
      <c r="LHL159" s="37"/>
      <c r="LHM159" s="37"/>
      <c r="LHN159" s="37"/>
      <c r="LHO159" s="37"/>
      <c r="LHP159" s="37"/>
      <c r="LHQ159" s="37"/>
      <c r="LHR159" s="37"/>
      <c r="LHS159" s="37"/>
      <c r="LHT159" s="37"/>
      <c r="LHU159" s="37"/>
      <c r="LHV159" s="37"/>
      <c r="LHW159" s="37"/>
      <c r="LHX159" s="37"/>
      <c r="LHY159" s="37"/>
      <c r="LHZ159" s="37"/>
      <c r="LIA159" s="37"/>
      <c r="LIB159" s="37"/>
      <c r="LIC159" s="37"/>
      <c r="LID159" s="37"/>
      <c r="LIE159" s="37"/>
      <c r="LIF159" s="37"/>
      <c r="LIG159" s="37"/>
      <c r="LIH159" s="37"/>
      <c r="LII159" s="37"/>
      <c r="LIJ159" s="37"/>
      <c r="LIK159" s="37"/>
      <c r="LIL159" s="37"/>
      <c r="LIM159" s="37"/>
      <c r="LIN159" s="37"/>
      <c r="LIO159" s="37"/>
      <c r="LIP159" s="37"/>
      <c r="LIQ159" s="37"/>
      <c r="LIR159" s="37"/>
      <c r="LIS159" s="37"/>
      <c r="LIT159" s="37"/>
      <c r="LIU159" s="37"/>
      <c r="LIV159" s="37"/>
      <c r="LIW159" s="37"/>
      <c r="LIX159" s="37"/>
      <c r="LIY159" s="37"/>
      <c r="LIZ159" s="37"/>
      <c r="LJA159" s="37"/>
      <c r="LJB159" s="37"/>
      <c r="LJC159" s="37"/>
      <c r="LJD159" s="37"/>
      <c r="LJE159" s="37"/>
      <c r="LJF159" s="37"/>
      <c r="LJG159" s="37"/>
      <c r="LJH159" s="37"/>
      <c r="LJI159" s="37"/>
      <c r="LJJ159" s="37"/>
      <c r="LJK159" s="37"/>
      <c r="LJL159" s="37"/>
      <c r="LJM159" s="37"/>
      <c r="LJN159" s="37"/>
      <c r="LJO159" s="37"/>
      <c r="LJP159" s="37"/>
      <c r="LJQ159" s="37"/>
      <c r="LJR159" s="37"/>
      <c r="LJS159" s="37"/>
      <c r="LJT159" s="37"/>
      <c r="LJU159" s="37"/>
      <c r="LJV159" s="37"/>
      <c r="LJW159" s="37"/>
      <c r="LJX159" s="37"/>
      <c r="LJY159" s="37"/>
      <c r="LJZ159" s="37"/>
      <c r="LKA159" s="37"/>
      <c r="LKB159" s="37"/>
      <c r="LKC159" s="37"/>
      <c r="LKD159" s="37"/>
      <c r="LKE159" s="37"/>
      <c r="LKF159" s="37"/>
      <c r="LKG159" s="37"/>
      <c r="LKH159" s="37"/>
      <c r="LKI159" s="37"/>
      <c r="LKJ159" s="37"/>
      <c r="LKK159" s="37"/>
      <c r="LKL159" s="37"/>
      <c r="LKM159" s="37"/>
      <c r="LKN159" s="37"/>
      <c r="LKO159" s="37"/>
      <c r="LKP159" s="37"/>
      <c r="LKQ159" s="37"/>
      <c r="LKR159" s="37"/>
      <c r="LKS159" s="37"/>
      <c r="LKT159" s="37"/>
      <c r="LKU159" s="37"/>
      <c r="LKV159" s="37"/>
      <c r="LKW159" s="37"/>
      <c r="LKX159" s="37"/>
      <c r="LKY159" s="37"/>
      <c r="LKZ159" s="37"/>
      <c r="LLA159" s="37"/>
      <c r="LLB159" s="37"/>
      <c r="LLC159" s="37"/>
      <c r="LLD159" s="37"/>
      <c r="LLE159" s="37"/>
      <c r="LLF159" s="37"/>
      <c r="LLG159" s="37"/>
      <c r="LLH159" s="37"/>
      <c r="LLI159" s="37"/>
      <c r="LLJ159" s="37"/>
      <c r="LLK159" s="37"/>
      <c r="LLL159" s="37"/>
      <c r="LLM159" s="37"/>
      <c r="LLN159" s="37"/>
      <c r="LLO159" s="37"/>
      <c r="LLP159" s="37"/>
      <c r="LLQ159" s="37"/>
      <c r="LLR159" s="37"/>
      <c r="LLS159" s="37"/>
      <c r="LLT159" s="37"/>
      <c r="LLU159" s="37"/>
      <c r="LLV159" s="37"/>
      <c r="LLW159" s="37"/>
      <c r="LLX159" s="37"/>
      <c r="LLY159" s="37"/>
      <c r="LLZ159" s="37"/>
      <c r="LMA159" s="37"/>
      <c r="LMB159" s="37"/>
      <c r="LMC159" s="37"/>
      <c r="LMD159" s="37"/>
      <c r="LME159" s="37"/>
      <c r="LMF159" s="37"/>
      <c r="LMG159" s="37"/>
      <c r="LMH159" s="37"/>
      <c r="LMI159" s="37"/>
      <c r="LMJ159" s="37"/>
      <c r="LMK159" s="37"/>
      <c r="LML159" s="37"/>
      <c r="LMM159" s="37"/>
      <c r="LMN159" s="37"/>
      <c r="LMO159" s="37"/>
      <c r="LMP159" s="37"/>
      <c r="LMQ159" s="37"/>
      <c r="LMR159" s="37"/>
      <c r="LMS159" s="37"/>
      <c r="LMT159" s="37"/>
      <c r="LMU159" s="37"/>
      <c r="LMV159" s="37"/>
      <c r="LMW159" s="37"/>
      <c r="LMX159" s="37"/>
      <c r="LMY159" s="37"/>
      <c r="LMZ159" s="37"/>
      <c r="LNA159" s="37"/>
      <c r="LNB159" s="37"/>
      <c r="LNC159" s="37"/>
      <c r="LND159" s="37"/>
      <c r="LNE159" s="37"/>
      <c r="LNF159" s="37"/>
      <c r="LNG159" s="37"/>
      <c r="LNH159" s="37"/>
      <c r="LNI159" s="37"/>
      <c r="LNJ159" s="37"/>
      <c r="LNK159" s="37"/>
      <c r="LNL159" s="37"/>
      <c r="LNM159" s="37"/>
      <c r="LNN159" s="37"/>
      <c r="LNO159" s="37"/>
      <c r="LNP159" s="37"/>
      <c r="LNQ159" s="37"/>
      <c r="LNR159" s="37"/>
      <c r="LNS159" s="37"/>
      <c r="LNT159" s="37"/>
      <c r="LNU159" s="37"/>
      <c r="LNV159" s="37"/>
      <c r="LNW159" s="37"/>
      <c r="LNX159" s="37"/>
      <c r="LNY159" s="37"/>
      <c r="LNZ159" s="37"/>
      <c r="LOA159" s="37"/>
      <c r="LOB159" s="37"/>
      <c r="LOC159" s="37"/>
      <c r="LOD159" s="37"/>
      <c r="LOE159" s="37"/>
      <c r="LOF159" s="37"/>
      <c r="LOG159" s="37"/>
      <c r="LOH159" s="37"/>
      <c r="LOI159" s="37"/>
      <c r="LOJ159" s="37"/>
      <c r="LOK159" s="37"/>
      <c r="LOL159" s="37"/>
      <c r="LOM159" s="37"/>
      <c r="LON159" s="37"/>
      <c r="LOO159" s="37"/>
      <c r="LOP159" s="37"/>
      <c r="LOQ159" s="37"/>
      <c r="LOR159" s="37"/>
      <c r="LOS159" s="37"/>
      <c r="LOT159" s="37"/>
      <c r="LOU159" s="37"/>
      <c r="LOV159" s="37"/>
      <c r="LOW159" s="37"/>
      <c r="LOX159" s="37"/>
      <c r="LOY159" s="37"/>
      <c r="LOZ159" s="37"/>
      <c r="LPA159" s="37"/>
      <c r="LPB159" s="37"/>
      <c r="LPC159" s="37"/>
      <c r="LPD159" s="37"/>
      <c r="LPE159" s="37"/>
      <c r="LPF159" s="37"/>
      <c r="LPG159" s="37"/>
      <c r="LPH159" s="37"/>
      <c r="LPI159" s="37"/>
      <c r="LPJ159" s="37"/>
      <c r="LPK159" s="37"/>
      <c r="LPL159" s="37"/>
      <c r="LPM159" s="37"/>
      <c r="LPN159" s="37"/>
      <c r="LPO159" s="37"/>
      <c r="LPP159" s="37"/>
      <c r="LPQ159" s="37"/>
      <c r="LPR159" s="37"/>
      <c r="LPS159" s="37"/>
      <c r="LPT159" s="37"/>
      <c r="LPU159" s="37"/>
      <c r="LPV159" s="37"/>
      <c r="LPW159" s="37"/>
      <c r="LPX159" s="37"/>
      <c r="LPY159" s="37"/>
      <c r="LPZ159" s="37"/>
      <c r="LQA159" s="37"/>
      <c r="LQB159" s="37"/>
      <c r="LQC159" s="37"/>
      <c r="LQD159" s="37"/>
      <c r="LQE159" s="37"/>
      <c r="LQF159" s="37"/>
      <c r="LQG159" s="37"/>
      <c r="LQH159" s="37"/>
      <c r="LQI159" s="37"/>
      <c r="LQJ159" s="37"/>
      <c r="LQK159" s="37"/>
      <c r="LQL159" s="37"/>
      <c r="LQM159" s="37"/>
      <c r="LQN159" s="37"/>
      <c r="LQO159" s="37"/>
      <c r="LQP159" s="37"/>
      <c r="LQQ159" s="37"/>
      <c r="LQR159" s="37"/>
      <c r="LQS159" s="37"/>
      <c r="LQT159" s="37"/>
      <c r="LQU159" s="37"/>
      <c r="LQV159" s="37"/>
      <c r="LQW159" s="37"/>
      <c r="LQX159" s="37"/>
      <c r="LQY159" s="37"/>
      <c r="LQZ159" s="37"/>
      <c r="LRA159" s="37"/>
      <c r="LRB159" s="37"/>
      <c r="LRC159" s="37"/>
      <c r="LRD159" s="37"/>
      <c r="LRE159" s="37"/>
      <c r="LRF159" s="37"/>
      <c r="LRG159" s="37"/>
      <c r="LRH159" s="37"/>
      <c r="LRI159" s="37"/>
      <c r="LRJ159" s="37"/>
      <c r="LRK159" s="37"/>
      <c r="LRL159" s="37"/>
      <c r="LRM159" s="37"/>
      <c r="LRN159" s="37"/>
      <c r="LRO159" s="37"/>
      <c r="LRP159" s="37"/>
      <c r="LRQ159" s="37"/>
      <c r="LRR159" s="37"/>
      <c r="LRS159" s="37"/>
      <c r="LRT159" s="37"/>
      <c r="LRU159" s="37"/>
      <c r="LRV159" s="37"/>
      <c r="LRW159" s="37"/>
      <c r="LRX159" s="37"/>
      <c r="LRY159" s="37"/>
      <c r="LRZ159" s="37"/>
      <c r="LSA159" s="37"/>
      <c r="LSB159" s="37"/>
      <c r="LSC159" s="37"/>
      <c r="LSD159" s="37"/>
      <c r="LSE159" s="37"/>
      <c r="LSF159" s="37"/>
      <c r="LSG159" s="37"/>
      <c r="LSH159" s="37"/>
      <c r="LSI159" s="37"/>
      <c r="LSJ159" s="37"/>
      <c r="LSK159" s="37"/>
      <c r="LSL159" s="37"/>
      <c r="LSM159" s="37"/>
      <c r="LSN159" s="37"/>
      <c r="LSO159" s="37"/>
      <c r="LSP159" s="37"/>
      <c r="LSQ159" s="37"/>
      <c r="LSR159" s="37"/>
      <c r="LSS159" s="37"/>
      <c r="LST159" s="37"/>
      <c r="LSU159" s="37"/>
      <c r="LSV159" s="37"/>
      <c r="LSW159" s="37"/>
      <c r="LSX159" s="37"/>
      <c r="LSY159" s="37"/>
      <c r="LSZ159" s="37"/>
      <c r="LTA159" s="37"/>
      <c r="LTB159" s="37"/>
      <c r="LTC159" s="37"/>
      <c r="LTD159" s="37"/>
      <c r="LTE159" s="37"/>
      <c r="LTF159" s="37"/>
      <c r="LTG159" s="37"/>
      <c r="LTH159" s="37"/>
      <c r="LTI159" s="37"/>
      <c r="LTJ159" s="37"/>
      <c r="LTK159" s="37"/>
      <c r="LTL159" s="37"/>
      <c r="LTM159" s="37"/>
      <c r="LTN159" s="37"/>
      <c r="LTO159" s="37"/>
      <c r="LTP159" s="37"/>
      <c r="LTQ159" s="37"/>
      <c r="LTR159" s="37"/>
      <c r="LTS159" s="37"/>
      <c r="LTT159" s="37"/>
      <c r="LTU159" s="37"/>
      <c r="LTV159" s="37"/>
      <c r="LTW159" s="37"/>
      <c r="LTX159" s="37"/>
      <c r="LTY159" s="37"/>
      <c r="LTZ159" s="37"/>
      <c r="LUA159" s="37"/>
      <c r="LUB159" s="37"/>
      <c r="LUC159" s="37"/>
      <c r="LUD159" s="37"/>
      <c r="LUE159" s="37"/>
      <c r="LUF159" s="37"/>
      <c r="LUG159" s="37"/>
      <c r="LUH159" s="37"/>
      <c r="LUI159" s="37"/>
      <c r="LUJ159" s="37"/>
      <c r="LUK159" s="37"/>
      <c r="LUL159" s="37"/>
      <c r="LUM159" s="37"/>
      <c r="LUN159" s="37"/>
      <c r="LUO159" s="37"/>
      <c r="LUP159" s="37"/>
      <c r="LUQ159" s="37"/>
      <c r="LUR159" s="37"/>
      <c r="LUS159" s="37"/>
      <c r="LUT159" s="37"/>
      <c r="LUU159" s="37"/>
      <c r="LUV159" s="37"/>
      <c r="LUW159" s="37"/>
      <c r="LUX159" s="37"/>
      <c r="LUY159" s="37"/>
      <c r="LUZ159" s="37"/>
      <c r="LVA159" s="37"/>
      <c r="LVB159" s="37"/>
      <c r="LVC159" s="37"/>
      <c r="LVD159" s="37"/>
      <c r="LVE159" s="37"/>
      <c r="LVF159" s="37"/>
      <c r="LVG159" s="37"/>
      <c r="LVH159" s="37"/>
      <c r="LVI159" s="37"/>
      <c r="LVJ159" s="37"/>
      <c r="LVK159" s="37"/>
      <c r="LVL159" s="37"/>
      <c r="LVM159" s="37"/>
      <c r="LVN159" s="37"/>
      <c r="LVO159" s="37"/>
      <c r="LVP159" s="37"/>
      <c r="LVQ159" s="37"/>
      <c r="LVR159" s="37"/>
      <c r="LVS159" s="37"/>
      <c r="LVT159" s="37"/>
      <c r="LVU159" s="37"/>
      <c r="LVV159" s="37"/>
      <c r="LVW159" s="37"/>
      <c r="LVX159" s="37"/>
      <c r="LVY159" s="37"/>
      <c r="LVZ159" s="37"/>
      <c r="LWA159" s="37"/>
      <c r="LWB159" s="37"/>
      <c r="LWC159" s="37"/>
      <c r="LWD159" s="37"/>
      <c r="LWE159" s="37"/>
      <c r="LWF159" s="37"/>
      <c r="LWG159" s="37"/>
      <c r="LWH159" s="37"/>
      <c r="LWI159" s="37"/>
      <c r="LWJ159" s="37"/>
      <c r="LWK159" s="37"/>
      <c r="LWL159" s="37"/>
      <c r="LWM159" s="37"/>
      <c r="LWN159" s="37"/>
      <c r="LWO159" s="37"/>
      <c r="LWP159" s="37"/>
      <c r="LWQ159" s="37"/>
      <c r="LWR159" s="37"/>
      <c r="LWS159" s="37"/>
      <c r="LWT159" s="37"/>
      <c r="LWU159" s="37"/>
      <c r="LWV159" s="37"/>
      <c r="LWW159" s="37"/>
      <c r="LWX159" s="37"/>
      <c r="LWY159" s="37"/>
      <c r="LWZ159" s="37"/>
      <c r="LXA159" s="37"/>
      <c r="LXB159" s="37"/>
      <c r="LXC159" s="37"/>
      <c r="LXD159" s="37"/>
      <c r="LXE159" s="37"/>
      <c r="LXF159" s="37"/>
      <c r="LXG159" s="37"/>
      <c r="LXH159" s="37"/>
      <c r="LXI159" s="37"/>
      <c r="LXJ159" s="37"/>
      <c r="LXK159" s="37"/>
      <c r="LXL159" s="37"/>
      <c r="LXM159" s="37"/>
      <c r="LXN159" s="37"/>
      <c r="LXO159" s="37"/>
      <c r="LXP159" s="37"/>
      <c r="LXQ159" s="37"/>
      <c r="LXR159" s="37"/>
      <c r="LXS159" s="37"/>
      <c r="LXT159" s="37"/>
      <c r="LXU159" s="37"/>
      <c r="LXV159" s="37"/>
      <c r="LXW159" s="37"/>
      <c r="LXX159" s="37"/>
      <c r="LXY159" s="37"/>
      <c r="LXZ159" s="37"/>
      <c r="LYA159" s="37"/>
      <c r="LYB159" s="37"/>
      <c r="LYC159" s="37"/>
      <c r="LYD159" s="37"/>
      <c r="LYE159" s="37"/>
      <c r="LYF159" s="37"/>
      <c r="LYG159" s="37"/>
      <c r="LYH159" s="37"/>
      <c r="LYI159" s="37"/>
      <c r="LYJ159" s="37"/>
      <c r="LYK159" s="37"/>
      <c r="LYL159" s="37"/>
      <c r="LYM159" s="37"/>
      <c r="LYN159" s="37"/>
      <c r="LYO159" s="37"/>
      <c r="LYP159" s="37"/>
      <c r="LYQ159" s="37"/>
      <c r="LYR159" s="37"/>
      <c r="LYS159" s="37"/>
      <c r="LYT159" s="37"/>
      <c r="LYU159" s="37"/>
      <c r="LYV159" s="37"/>
      <c r="LYW159" s="37"/>
      <c r="LYX159" s="37"/>
      <c r="LYY159" s="37"/>
      <c r="LYZ159" s="37"/>
      <c r="LZA159" s="37"/>
      <c r="LZB159" s="37"/>
      <c r="LZC159" s="37"/>
      <c r="LZD159" s="37"/>
      <c r="LZE159" s="37"/>
      <c r="LZF159" s="37"/>
      <c r="LZG159" s="37"/>
      <c r="LZH159" s="37"/>
      <c r="LZI159" s="37"/>
      <c r="LZJ159" s="37"/>
      <c r="LZK159" s="37"/>
      <c r="LZL159" s="37"/>
      <c r="LZM159" s="37"/>
      <c r="LZN159" s="37"/>
      <c r="LZO159" s="37"/>
      <c r="LZP159" s="37"/>
      <c r="LZQ159" s="37"/>
      <c r="LZR159" s="37"/>
      <c r="LZS159" s="37"/>
      <c r="LZT159" s="37"/>
      <c r="LZU159" s="37"/>
      <c r="LZV159" s="37"/>
      <c r="LZW159" s="37"/>
      <c r="LZX159" s="37"/>
      <c r="LZY159" s="37"/>
      <c r="LZZ159" s="37"/>
      <c r="MAA159" s="37"/>
      <c r="MAB159" s="37"/>
      <c r="MAC159" s="37"/>
      <c r="MAD159" s="37"/>
      <c r="MAE159" s="37"/>
      <c r="MAF159" s="37"/>
      <c r="MAG159" s="37"/>
      <c r="MAH159" s="37"/>
      <c r="MAI159" s="37"/>
      <c r="MAJ159" s="37"/>
      <c r="MAK159" s="37"/>
      <c r="MAL159" s="37"/>
      <c r="MAM159" s="37"/>
      <c r="MAN159" s="37"/>
      <c r="MAO159" s="37"/>
      <c r="MAP159" s="37"/>
      <c r="MAQ159" s="37"/>
      <c r="MAR159" s="37"/>
      <c r="MAS159" s="37"/>
      <c r="MAT159" s="37"/>
      <c r="MAU159" s="37"/>
      <c r="MAV159" s="37"/>
      <c r="MAW159" s="37"/>
      <c r="MAX159" s="37"/>
      <c r="MAY159" s="37"/>
      <c r="MAZ159" s="37"/>
      <c r="MBA159" s="37"/>
      <c r="MBB159" s="37"/>
      <c r="MBC159" s="37"/>
      <c r="MBD159" s="37"/>
      <c r="MBE159" s="37"/>
      <c r="MBF159" s="37"/>
      <c r="MBG159" s="37"/>
      <c r="MBH159" s="37"/>
      <c r="MBI159" s="37"/>
      <c r="MBJ159" s="37"/>
      <c r="MBK159" s="37"/>
      <c r="MBL159" s="37"/>
      <c r="MBM159" s="37"/>
      <c r="MBN159" s="37"/>
      <c r="MBO159" s="37"/>
      <c r="MBP159" s="37"/>
      <c r="MBQ159" s="37"/>
      <c r="MBR159" s="37"/>
      <c r="MBS159" s="37"/>
      <c r="MBT159" s="37"/>
      <c r="MBU159" s="37"/>
      <c r="MBV159" s="37"/>
      <c r="MBW159" s="37"/>
      <c r="MBX159" s="37"/>
      <c r="MBY159" s="37"/>
      <c r="MBZ159" s="37"/>
      <c r="MCA159" s="37"/>
      <c r="MCB159" s="37"/>
      <c r="MCC159" s="37"/>
      <c r="MCD159" s="37"/>
      <c r="MCE159" s="37"/>
      <c r="MCF159" s="37"/>
      <c r="MCG159" s="37"/>
      <c r="MCH159" s="37"/>
      <c r="MCI159" s="37"/>
      <c r="MCJ159" s="37"/>
      <c r="MCK159" s="37"/>
      <c r="MCL159" s="37"/>
      <c r="MCM159" s="37"/>
      <c r="MCN159" s="37"/>
      <c r="MCO159" s="37"/>
      <c r="MCP159" s="37"/>
      <c r="MCQ159" s="37"/>
      <c r="MCR159" s="37"/>
      <c r="MCS159" s="37"/>
      <c r="MCT159" s="37"/>
      <c r="MCU159" s="37"/>
      <c r="MCV159" s="37"/>
      <c r="MCW159" s="37"/>
      <c r="MCX159" s="37"/>
      <c r="MCY159" s="37"/>
      <c r="MCZ159" s="37"/>
      <c r="MDA159" s="37"/>
      <c r="MDB159" s="37"/>
      <c r="MDC159" s="37"/>
      <c r="MDD159" s="37"/>
      <c r="MDE159" s="37"/>
      <c r="MDF159" s="37"/>
      <c r="MDG159" s="37"/>
      <c r="MDH159" s="37"/>
      <c r="MDI159" s="37"/>
      <c r="MDJ159" s="37"/>
      <c r="MDK159" s="37"/>
      <c r="MDL159" s="37"/>
      <c r="MDM159" s="37"/>
      <c r="MDN159" s="37"/>
      <c r="MDO159" s="37"/>
      <c r="MDP159" s="37"/>
      <c r="MDQ159" s="37"/>
      <c r="MDR159" s="37"/>
      <c r="MDS159" s="37"/>
      <c r="MDT159" s="37"/>
      <c r="MDU159" s="37"/>
      <c r="MDV159" s="37"/>
      <c r="MDW159" s="37"/>
      <c r="MDX159" s="37"/>
      <c r="MDY159" s="37"/>
      <c r="MDZ159" s="37"/>
      <c r="MEA159" s="37"/>
      <c r="MEB159" s="37"/>
      <c r="MEC159" s="37"/>
      <c r="MED159" s="37"/>
      <c r="MEE159" s="37"/>
      <c r="MEF159" s="37"/>
      <c r="MEG159" s="37"/>
      <c r="MEH159" s="37"/>
      <c r="MEI159" s="37"/>
      <c r="MEJ159" s="37"/>
      <c r="MEK159" s="37"/>
      <c r="MEL159" s="37"/>
      <c r="MEM159" s="37"/>
      <c r="MEN159" s="37"/>
      <c r="MEO159" s="37"/>
      <c r="MEP159" s="37"/>
      <c r="MEQ159" s="37"/>
      <c r="MER159" s="37"/>
      <c r="MES159" s="37"/>
      <c r="MET159" s="37"/>
      <c r="MEU159" s="37"/>
      <c r="MEV159" s="37"/>
      <c r="MEW159" s="37"/>
      <c r="MEX159" s="37"/>
      <c r="MEY159" s="37"/>
      <c r="MEZ159" s="37"/>
      <c r="MFA159" s="37"/>
      <c r="MFB159" s="37"/>
      <c r="MFC159" s="37"/>
      <c r="MFD159" s="37"/>
      <c r="MFE159" s="37"/>
      <c r="MFF159" s="37"/>
      <c r="MFG159" s="37"/>
      <c r="MFH159" s="37"/>
      <c r="MFI159" s="37"/>
      <c r="MFJ159" s="37"/>
      <c r="MFK159" s="37"/>
      <c r="MFL159" s="37"/>
      <c r="MFM159" s="37"/>
      <c r="MFN159" s="37"/>
      <c r="MFO159" s="37"/>
      <c r="MFP159" s="37"/>
      <c r="MFQ159" s="37"/>
      <c r="MFR159" s="37"/>
      <c r="MFS159" s="37"/>
      <c r="MFT159" s="37"/>
      <c r="MFU159" s="37"/>
      <c r="MFV159" s="37"/>
      <c r="MFW159" s="37"/>
      <c r="MFX159" s="37"/>
      <c r="MFY159" s="37"/>
      <c r="MFZ159" s="37"/>
      <c r="MGA159" s="37"/>
      <c r="MGB159" s="37"/>
      <c r="MGC159" s="37"/>
      <c r="MGD159" s="37"/>
      <c r="MGE159" s="37"/>
      <c r="MGF159" s="37"/>
      <c r="MGG159" s="37"/>
      <c r="MGH159" s="37"/>
      <c r="MGI159" s="37"/>
      <c r="MGJ159" s="37"/>
      <c r="MGK159" s="37"/>
      <c r="MGL159" s="37"/>
      <c r="MGM159" s="37"/>
      <c r="MGN159" s="37"/>
      <c r="MGO159" s="37"/>
      <c r="MGP159" s="37"/>
      <c r="MGQ159" s="37"/>
      <c r="MGR159" s="37"/>
      <c r="MGS159" s="37"/>
      <c r="MGT159" s="37"/>
      <c r="MGU159" s="37"/>
      <c r="MGV159" s="37"/>
      <c r="MGW159" s="37"/>
      <c r="MGX159" s="37"/>
      <c r="MGY159" s="37"/>
      <c r="MGZ159" s="37"/>
      <c r="MHA159" s="37"/>
      <c r="MHB159" s="37"/>
      <c r="MHC159" s="37"/>
      <c r="MHD159" s="37"/>
      <c r="MHE159" s="37"/>
      <c r="MHF159" s="37"/>
      <c r="MHG159" s="37"/>
      <c r="MHH159" s="37"/>
      <c r="MHI159" s="37"/>
      <c r="MHJ159" s="37"/>
      <c r="MHK159" s="37"/>
      <c r="MHL159" s="37"/>
      <c r="MHM159" s="37"/>
      <c r="MHN159" s="37"/>
      <c r="MHO159" s="37"/>
      <c r="MHP159" s="37"/>
      <c r="MHQ159" s="37"/>
      <c r="MHR159" s="37"/>
      <c r="MHS159" s="37"/>
      <c r="MHT159" s="37"/>
      <c r="MHU159" s="37"/>
      <c r="MHV159" s="37"/>
      <c r="MHW159" s="37"/>
      <c r="MHX159" s="37"/>
      <c r="MHY159" s="37"/>
      <c r="MHZ159" s="37"/>
      <c r="MIA159" s="37"/>
      <c r="MIB159" s="37"/>
      <c r="MIC159" s="37"/>
      <c r="MID159" s="37"/>
      <c r="MIE159" s="37"/>
      <c r="MIF159" s="37"/>
      <c r="MIG159" s="37"/>
      <c r="MIH159" s="37"/>
      <c r="MII159" s="37"/>
      <c r="MIJ159" s="37"/>
      <c r="MIK159" s="37"/>
      <c r="MIL159" s="37"/>
      <c r="MIM159" s="37"/>
      <c r="MIN159" s="37"/>
      <c r="MIO159" s="37"/>
      <c r="MIP159" s="37"/>
      <c r="MIQ159" s="37"/>
      <c r="MIR159" s="37"/>
      <c r="MIS159" s="37"/>
      <c r="MIT159" s="37"/>
      <c r="MIU159" s="37"/>
      <c r="MIV159" s="37"/>
      <c r="MIW159" s="37"/>
      <c r="MIX159" s="37"/>
      <c r="MIY159" s="37"/>
      <c r="MIZ159" s="37"/>
      <c r="MJA159" s="37"/>
      <c r="MJB159" s="37"/>
      <c r="MJC159" s="37"/>
      <c r="MJD159" s="37"/>
      <c r="MJE159" s="37"/>
      <c r="MJF159" s="37"/>
      <c r="MJG159" s="37"/>
      <c r="MJH159" s="37"/>
      <c r="MJI159" s="37"/>
      <c r="MJJ159" s="37"/>
      <c r="MJK159" s="37"/>
      <c r="MJL159" s="37"/>
      <c r="MJM159" s="37"/>
      <c r="MJN159" s="37"/>
      <c r="MJO159" s="37"/>
      <c r="MJP159" s="37"/>
      <c r="MJQ159" s="37"/>
      <c r="MJR159" s="37"/>
      <c r="MJS159" s="37"/>
      <c r="MJT159" s="37"/>
      <c r="MJU159" s="37"/>
      <c r="MJV159" s="37"/>
      <c r="MJW159" s="37"/>
      <c r="MJX159" s="37"/>
      <c r="MJY159" s="37"/>
      <c r="MJZ159" s="37"/>
      <c r="MKA159" s="37"/>
      <c r="MKB159" s="37"/>
      <c r="MKC159" s="37"/>
      <c r="MKD159" s="37"/>
      <c r="MKE159" s="37"/>
      <c r="MKF159" s="37"/>
      <c r="MKG159" s="37"/>
      <c r="MKH159" s="37"/>
      <c r="MKI159" s="37"/>
      <c r="MKJ159" s="37"/>
      <c r="MKK159" s="37"/>
      <c r="MKL159" s="37"/>
      <c r="MKM159" s="37"/>
      <c r="MKN159" s="37"/>
      <c r="MKO159" s="37"/>
      <c r="MKP159" s="37"/>
      <c r="MKQ159" s="37"/>
      <c r="MKR159" s="37"/>
      <c r="MKS159" s="37"/>
      <c r="MKT159" s="37"/>
      <c r="MKU159" s="37"/>
      <c r="MKV159" s="37"/>
      <c r="MKW159" s="37"/>
      <c r="MKX159" s="37"/>
      <c r="MKY159" s="37"/>
      <c r="MKZ159" s="37"/>
      <c r="MLA159" s="37"/>
      <c r="MLB159" s="37"/>
      <c r="MLC159" s="37"/>
      <c r="MLD159" s="37"/>
      <c r="MLE159" s="37"/>
      <c r="MLF159" s="37"/>
      <c r="MLG159" s="37"/>
      <c r="MLH159" s="37"/>
      <c r="MLI159" s="37"/>
      <c r="MLJ159" s="37"/>
      <c r="MLK159" s="37"/>
      <c r="MLL159" s="37"/>
      <c r="MLM159" s="37"/>
      <c r="MLN159" s="37"/>
      <c r="MLO159" s="37"/>
      <c r="MLP159" s="37"/>
      <c r="MLQ159" s="37"/>
      <c r="MLR159" s="37"/>
      <c r="MLS159" s="37"/>
      <c r="MLT159" s="37"/>
      <c r="MLU159" s="37"/>
      <c r="MLV159" s="37"/>
      <c r="MLW159" s="37"/>
      <c r="MLX159" s="37"/>
      <c r="MLY159" s="37"/>
      <c r="MLZ159" s="37"/>
      <c r="MMA159" s="37"/>
      <c r="MMB159" s="37"/>
      <c r="MMC159" s="37"/>
      <c r="MMD159" s="37"/>
      <c r="MME159" s="37"/>
      <c r="MMF159" s="37"/>
      <c r="MMG159" s="37"/>
      <c r="MMH159" s="37"/>
      <c r="MMI159" s="37"/>
      <c r="MMJ159" s="37"/>
      <c r="MMK159" s="37"/>
      <c r="MML159" s="37"/>
      <c r="MMM159" s="37"/>
      <c r="MMN159" s="37"/>
      <c r="MMO159" s="37"/>
      <c r="MMP159" s="37"/>
      <c r="MMQ159" s="37"/>
      <c r="MMR159" s="37"/>
      <c r="MMS159" s="37"/>
      <c r="MMT159" s="37"/>
      <c r="MMU159" s="37"/>
      <c r="MMV159" s="37"/>
      <c r="MMW159" s="37"/>
      <c r="MMX159" s="37"/>
      <c r="MMY159" s="37"/>
      <c r="MMZ159" s="37"/>
      <c r="MNA159" s="37"/>
      <c r="MNB159" s="37"/>
      <c r="MNC159" s="37"/>
      <c r="MND159" s="37"/>
      <c r="MNE159" s="37"/>
      <c r="MNF159" s="37"/>
      <c r="MNG159" s="37"/>
      <c r="MNH159" s="37"/>
      <c r="MNI159" s="37"/>
      <c r="MNJ159" s="37"/>
      <c r="MNK159" s="37"/>
      <c r="MNL159" s="37"/>
      <c r="MNM159" s="37"/>
      <c r="MNN159" s="37"/>
      <c r="MNO159" s="37"/>
      <c r="MNP159" s="37"/>
      <c r="MNQ159" s="37"/>
      <c r="MNR159" s="37"/>
      <c r="MNS159" s="37"/>
      <c r="MNT159" s="37"/>
      <c r="MNU159" s="37"/>
      <c r="MNV159" s="37"/>
      <c r="MNW159" s="37"/>
      <c r="MNX159" s="37"/>
      <c r="MNY159" s="37"/>
      <c r="MNZ159" s="37"/>
      <c r="MOA159" s="37"/>
      <c r="MOB159" s="37"/>
      <c r="MOC159" s="37"/>
      <c r="MOD159" s="37"/>
      <c r="MOE159" s="37"/>
      <c r="MOF159" s="37"/>
      <c r="MOG159" s="37"/>
      <c r="MOH159" s="37"/>
      <c r="MOI159" s="37"/>
      <c r="MOJ159" s="37"/>
      <c r="MOK159" s="37"/>
      <c r="MOL159" s="37"/>
      <c r="MOM159" s="37"/>
      <c r="MON159" s="37"/>
      <c r="MOO159" s="37"/>
      <c r="MOP159" s="37"/>
      <c r="MOQ159" s="37"/>
      <c r="MOR159" s="37"/>
      <c r="MOS159" s="37"/>
      <c r="MOT159" s="37"/>
      <c r="MOU159" s="37"/>
      <c r="MOV159" s="37"/>
      <c r="MOW159" s="37"/>
      <c r="MOX159" s="37"/>
      <c r="MOY159" s="37"/>
      <c r="MOZ159" s="37"/>
      <c r="MPA159" s="37"/>
      <c r="MPB159" s="37"/>
      <c r="MPC159" s="37"/>
      <c r="MPD159" s="37"/>
      <c r="MPE159" s="37"/>
      <c r="MPF159" s="37"/>
      <c r="MPG159" s="37"/>
      <c r="MPH159" s="37"/>
      <c r="MPI159" s="37"/>
      <c r="MPJ159" s="37"/>
      <c r="MPK159" s="37"/>
      <c r="MPL159" s="37"/>
      <c r="MPM159" s="37"/>
      <c r="MPN159" s="37"/>
      <c r="MPO159" s="37"/>
      <c r="MPP159" s="37"/>
      <c r="MPQ159" s="37"/>
      <c r="MPR159" s="37"/>
      <c r="MPS159" s="37"/>
      <c r="MPT159" s="37"/>
      <c r="MPU159" s="37"/>
      <c r="MPV159" s="37"/>
      <c r="MPW159" s="37"/>
      <c r="MPX159" s="37"/>
      <c r="MPY159" s="37"/>
      <c r="MPZ159" s="37"/>
      <c r="MQA159" s="37"/>
      <c r="MQB159" s="37"/>
      <c r="MQC159" s="37"/>
      <c r="MQD159" s="37"/>
      <c r="MQE159" s="37"/>
      <c r="MQF159" s="37"/>
      <c r="MQG159" s="37"/>
      <c r="MQH159" s="37"/>
      <c r="MQI159" s="37"/>
      <c r="MQJ159" s="37"/>
      <c r="MQK159" s="37"/>
      <c r="MQL159" s="37"/>
      <c r="MQM159" s="37"/>
      <c r="MQN159" s="37"/>
      <c r="MQO159" s="37"/>
      <c r="MQP159" s="37"/>
      <c r="MQQ159" s="37"/>
      <c r="MQR159" s="37"/>
      <c r="MQS159" s="37"/>
      <c r="MQT159" s="37"/>
      <c r="MQU159" s="37"/>
      <c r="MQV159" s="37"/>
      <c r="MQW159" s="37"/>
      <c r="MQX159" s="37"/>
      <c r="MQY159" s="37"/>
      <c r="MQZ159" s="37"/>
      <c r="MRA159" s="37"/>
      <c r="MRB159" s="37"/>
      <c r="MRC159" s="37"/>
      <c r="MRD159" s="37"/>
      <c r="MRE159" s="37"/>
      <c r="MRF159" s="37"/>
      <c r="MRG159" s="37"/>
      <c r="MRH159" s="37"/>
      <c r="MRI159" s="37"/>
      <c r="MRJ159" s="37"/>
      <c r="MRK159" s="37"/>
      <c r="MRL159" s="37"/>
      <c r="MRM159" s="37"/>
      <c r="MRN159" s="37"/>
      <c r="MRO159" s="37"/>
      <c r="MRP159" s="37"/>
      <c r="MRQ159" s="37"/>
      <c r="MRR159" s="37"/>
      <c r="MRS159" s="37"/>
      <c r="MRT159" s="37"/>
      <c r="MRU159" s="37"/>
      <c r="MRV159" s="37"/>
      <c r="MRW159" s="37"/>
      <c r="MRX159" s="37"/>
      <c r="MRY159" s="37"/>
      <c r="MRZ159" s="37"/>
      <c r="MSA159" s="37"/>
      <c r="MSB159" s="37"/>
      <c r="MSC159" s="37"/>
      <c r="MSD159" s="37"/>
      <c r="MSE159" s="37"/>
      <c r="MSF159" s="37"/>
      <c r="MSG159" s="37"/>
      <c r="MSH159" s="37"/>
      <c r="MSI159" s="37"/>
      <c r="MSJ159" s="37"/>
      <c r="MSK159" s="37"/>
      <c r="MSL159" s="37"/>
      <c r="MSM159" s="37"/>
      <c r="MSN159" s="37"/>
      <c r="MSO159" s="37"/>
      <c r="MSP159" s="37"/>
      <c r="MSQ159" s="37"/>
      <c r="MSR159" s="37"/>
      <c r="MSS159" s="37"/>
      <c r="MST159" s="37"/>
      <c r="MSU159" s="37"/>
      <c r="MSV159" s="37"/>
      <c r="MSW159" s="37"/>
      <c r="MSX159" s="37"/>
      <c r="MSY159" s="37"/>
      <c r="MSZ159" s="37"/>
      <c r="MTA159" s="37"/>
      <c r="MTB159" s="37"/>
      <c r="MTC159" s="37"/>
      <c r="MTD159" s="37"/>
      <c r="MTE159" s="37"/>
      <c r="MTF159" s="37"/>
      <c r="MTG159" s="37"/>
      <c r="MTH159" s="37"/>
      <c r="MTI159" s="37"/>
      <c r="MTJ159" s="37"/>
      <c r="MTK159" s="37"/>
      <c r="MTL159" s="37"/>
      <c r="MTM159" s="37"/>
      <c r="MTN159" s="37"/>
      <c r="MTO159" s="37"/>
      <c r="MTP159" s="37"/>
      <c r="MTQ159" s="37"/>
      <c r="MTR159" s="37"/>
      <c r="MTS159" s="37"/>
      <c r="MTT159" s="37"/>
      <c r="MTU159" s="37"/>
      <c r="MTV159" s="37"/>
      <c r="MTW159" s="37"/>
      <c r="MTX159" s="37"/>
      <c r="MTY159" s="37"/>
      <c r="MTZ159" s="37"/>
      <c r="MUA159" s="37"/>
      <c r="MUB159" s="37"/>
      <c r="MUC159" s="37"/>
      <c r="MUD159" s="37"/>
      <c r="MUE159" s="37"/>
      <c r="MUF159" s="37"/>
      <c r="MUG159" s="37"/>
      <c r="MUH159" s="37"/>
      <c r="MUI159" s="37"/>
      <c r="MUJ159" s="37"/>
      <c r="MUK159" s="37"/>
      <c r="MUL159" s="37"/>
      <c r="MUM159" s="37"/>
      <c r="MUN159" s="37"/>
      <c r="MUO159" s="37"/>
      <c r="MUP159" s="37"/>
      <c r="MUQ159" s="37"/>
      <c r="MUR159" s="37"/>
      <c r="MUS159" s="37"/>
      <c r="MUT159" s="37"/>
      <c r="MUU159" s="37"/>
      <c r="MUV159" s="37"/>
      <c r="MUW159" s="37"/>
      <c r="MUX159" s="37"/>
      <c r="MUY159" s="37"/>
      <c r="MUZ159" s="37"/>
      <c r="MVA159" s="37"/>
      <c r="MVB159" s="37"/>
      <c r="MVC159" s="37"/>
      <c r="MVD159" s="37"/>
      <c r="MVE159" s="37"/>
      <c r="MVF159" s="37"/>
      <c r="MVG159" s="37"/>
      <c r="MVH159" s="37"/>
      <c r="MVI159" s="37"/>
      <c r="MVJ159" s="37"/>
      <c r="MVK159" s="37"/>
      <c r="MVL159" s="37"/>
      <c r="MVM159" s="37"/>
      <c r="MVN159" s="37"/>
      <c r="MVO159" s="37"/>
      <c r="MVP159" s="37"/>
      <c r="MVQ159" s="37"/>
      <c r="MVR159" s="37"/>
      <c r="MVS159" s="37"/>
      <c r="MVT159" s="37"/>
      <c r="MVU159" s="37"/>
      <c r="MVV159" s="37"/>
      <c r="MVW159" s="37"/>
      <c r="MVX159" s="37"/>
      <c r="MVY159" s="37"/>
      <c r="MVZ159" s="37"/>
      <c r="MWA159" s="37"/>
      <c r="MWB159" s="37"/>
      <c r="MWC159" s="37"/>
      <c r="MWD159" s="37"/>
      <c r="MWE159" s="37"/>
      <c r="MWF159" s="37"/>
      <c r="MWG159" s="37"/>
      <c r="MWH159" s="37"/>
      <c r="MWI159" s="37"/>
      <c r="MWJ159" s="37"/>
      <c r="MWK159" s="37"/>
      <c r="MWL159" s="37"/>
      <c r="MWM159" s="37"/>
      <c r="MWN159" s="37"/>
      <c r="MWO159" s="37"/>
      <c r="MWP159" s="37"/>
      <c r="MWQ159" s="37"/>
      <c r="MWR159" s="37"/>
      <c r="MWS159" s="37"/>
      <c r="MWT159" s="37"/>
      <c r="MWU159" s="37"/>
      <c r="MWV159" s="37"/>
      <c r="MWW159" s="37"/>
      <c r="MWX159" s="37"/>
      <c r="MWY159" s="37"/>
      <c r="MWZ159" s="37"/>
      <c r="MXA159" s="37"/>
      <c r="MXB159" s="37"/>
      <c r="MXC159" s="37"/>
      <c r="MXD159" s="37"/>
      <c r="MXE159" s="37"/>
      <c r="MXF159" s="37"/>
      <c r="MXG159" s="37"/>
      <c r="MXH159" s="37"/>
      <c r="MXI159" s="37"/>
      <c r="MXJ159" s="37"/>
      <c r="MXK159" s="37"/>
      <c r="MXL159" s="37"/>
      <c r="MXM159" s="37"/>
      <c r="MXN159" s="37"/>
      <c r="MXO159" s="37"/>
      <c r="MXP159" s="37"/>
      <c r="MXQ159" s="37"/>
      <c r="MXR159" s="37"/>
      <c r="MXS159" s="37"/>
      <c r="MXT159" s="37"/>
      <c r="MXU159" s="37"/>
      <c r="MXV159" s="37"/>
      <c r="MXW159" s="37"/>
      <c r="MXX159" s="37"/>
      <c r="MXY159" s="37"/>
      <c r="MXZ159" s="37"/>
      <c r="MYA159" s="37"/>
      <c r="MYB159" s="37"/>
      <c r="MYC159" s="37"/>
      <c r="MYD159" s="37"/>
      <c r="MYE159" s="37"/>
      <c r="MYF159" s="37"/>
      <c r="MYG159" s="37"/>
      <c r="MYH159" s="37"/>
      <c r="MYI159" s="37"/>
      <c r="MYJ159" s="37"/>
      <c r="MYK159" s="37"/>
      <c r="MYL159" s="37"/>
      <c r="MYM159" s="37"/>
      <c r="MYN159" s="37"/>
      <c r="MYO159" s="37"/>
      <c r="MYP159" s="37"/>
      <c r="MYQ159" s="37"/>
      <c r="MYR159" s="37"/>
      <c r="MYS159" s="37"/>
      <c r="MYT159" s="37"/>
      <c r="MYU159" s="37"/>
      <c r="MYV159" s="37"/>
      <c r="MYW159" s="37"/>
      <c r="MYX159" s="37"/>
      <c r="MYY159" s="37"/>
      <c r="MYZ159" s="37"/>
      <c r="MZA159" s="37"/>
      <c r="MZB159" s="37"/>
      <c r="MZC159" s="37"/>
      <c r="MZD159" s="37"/>
      <c r="MZE159" s="37"/>
      <c r="MZF159" s="37"/>
      <c r="MZG159" s="37"/>
      <c r="MZH159" s="37"/>
      <c r="MZI159" s="37"/>
      <c r="MZJ159" s="37"/>
      <c r="MZK159" s="37"/>
      <c r="MZL159" s="37"/>
      <c r="MZM159" s="37"/>
      <c r="MZN159" s="37"/>
      <c r="MZO159" s="37"/>
      <c r="MZP159" s="37"/>
      <c r="MZQ159" s="37"/>
      <c r="MZR159" s="37"/>
      <c r="MZS159" s="37"/>
      <c r="MZT159" s="37"/>
      <c r="MZU159" s="37"/>
      <c r="MZV159" s="37"/>
      <c r="MZW159" s="37"/>
      <c r="MZX159" s="37"/>
      <c r="MZY159" s="37"/>
      <c r="MZZ159" s="37"/>
      <c r="NAA159" s="37"/>
      <c r="NAB159" s="37"/>
      <c r="NAC159" s="37"/>
      <c r="NAD159" s="37"/>
      <c r="NAE159" s="37"/>
      <c r="NAF159" s="37"/>
      <c r="NAG159" s="37"/>
      <c r="NAH159" s="37"/>
      <c r="NAI159" s="37"/>
      <c r="NAJ159" s="37"/>
      <c r="NAK159" s="37"/>
      <c r="NAL159" s="37"/>
      <c r="NAM159" s="37"/>
      <c r="NAN159" s="37"/>
      <c r="NAO159" s="37"/>
      <c r="NAP159" s="37"/>
      <c r="NAQ159" s="37"/>
      <c r="NAR159" s="37"/>
      <c r="NAS159" s="37"/>
      <c r="NAT159" s="37"/>
      <c r="NAU159" s="37"/>
      <c r="NAV159" s="37"/>
      <c r="NAW159" s="37"/>
      <c r="NAX159" s="37"/>
      <c r="NAY159" s="37"/>
      <c r="NAZ159" s="37"/>
      <c r="NBA159" s="37"/>
      <c r="NBB159" s="37"/>
      <c r="NBC159" s="37"/>
      <c r="NBD159" s="37"/>
      <c r="NBE159" s="37"/>
      <c r="NBF159" s="37"/>
      <c r="NBG159" s="37"/>
      <c r="NBH159" s="37"/>
      <c r="NBI159" s="37"/>
      <c r="NBJ159" s="37"/>
      <c r="NBK159" s="37"/>
      <c r="NBL159" s="37"/>
      <c r="NBM159" s="37"/>
      <c r="NBN159" s="37"/>
      <c r="NBO159" s="37"/>
      <c r="NBP159" s="37"/>
      <c r="NBQ159" s="37"/>
      <c r="NBR159" s="37"/>
      <c r="NBS159" s="37"/>
      <c r="NBT159" s="37"/>
      <c r="NBU159" s="37"/>
      <c r="NBV159" s="37"/>
      <c r="NBW159" s="37"/>
      <c r="NBX159" s="37"/>
      <c r="NBY159" s="37"/>
      <c r="NBZ159" s="37"/>
      <c r="NCA159" s="37"/>
      <c r="NCB159" s="37"/>
      <c r="NCC159" s="37"/>
      <c r="NCD159" s="37"/>
      <c r="NCE159" s="37"/>
      <c r="NCF159" s="37"/>
      <c r="NCG159" s="37"/>
      <c r="NCH159" s="37"/>
      <c r="NCI159" s="37"/>
      <c r="NCJ159" s="37"/>
      <c r="NCK159" s="37"/>
      <c r="NCL159" s="37"/>
      <c r="NCM159" s="37"/>
      <c r="NCN159" s="37"/>
      <c r="NCO159" s="37"/>
      <c r="NCP159" s="37"/>
      <c r="NCQ159" s="37"/>
      <c r="NCR159" s="37"/>
      <c r="NCS159" s="37"/>
      <c r="NCT159" s="37"/>
      <c r="NCU159" s="37"/>
      <c r="NCV159" s="37"/>
      <c r="NCW159" s="37"/>
      <c r="NCX159" s="37"/>
      <c r="NCY159" s="37"/>
      <c r="NCZ159" s="37"/>
      <c r="NDA159" s="37"/>
      <c r="NDB159" s="37"/>
      <c r="NDC159" s="37"/>
      <c r="NDD159" s="37"/>
      <c r="NDE159" s="37"/>
      <c r="NDF159" s="37"/>
      <c r="NDG159" s="37"/>
      <c r="NDH159" s="37"/>
      <c r="NDI159" s="37"/>
      <c r="NDJ159" s="37"/>
      <c r="NDK159" s="37"/>
      <c r="NDL159" s="37"/>
      <c r="NDM159" s="37"/>
      <c r="NDN159" s="37"/>
      <c r="NDO159" s="37"/>
      <c r="NDP159" s="37"/>
      <c r="NDQ159" s="37"/>
      <c r="NDR159" s="37"/>
      <c r="NDS159" s="37"/>
      <c r="NDT159" s="37"/>
      <c r="NDU159" s="37"/>
      <c r="NDV159" s="37"/>
      <c r="NDW159" s="37"/>
      <c r="NDX159" s="37"/>
      <c r="NDY159" s="37"/>
      <c r="NDZ159" s="37"/>
      <c r="NEA159" s="37"/>
      <c r="NEB159" s="37"/>
      <c r="NEC159" s="37"/>
      <c r="NED159" s="37"/>
      <c r="NEE159" s="37"/>
      <c r="NEF159" s="37"/>
      <c r="NEG159" s="37"/>
      <c r="NEH159" s="37"/>
      <c r="NEI159" s="37"/>
      <c r="NEJ159" s="37"/>
      <c r="NEK159" s="37"/>
      <c r="NEL159" s="37"/>
      <c r="NEM159" s="37"/>
      <c r="NEN159" s="37"/>
      <c r="NEO159" s="37"/>
      <c r="NEP159" s="37"/>
      <c r="NEQ159" s="37"/>
      <c r="NER159" s="37"/>
      <c r="NES159" s="37"/>
      <c r="NET159" s="37"/>
      <c r="NEU159" s="37"/>
      <c r="NEV159" s="37"/>
      <c r="NEW159" s="37"/>
      <c r="NEX159" s="37"/>
      <c r="NEY159" s="37"/>
      <c r="NEZ159" s="37"/>
      <c r="NFA159" s="37"/>
      <c r="NFB159" s="37"/>
      <c r="NFC159" s="37"/>
      <c r="NFD159" s="37"/>
      <c r="NFE159" s="37"/>
      <c r="NFF159" s="37"/>
      <c r="NFG159" s="37"/>
      <c r="NFH159" s="37"/>
      <c r="NFI159" s="37"/>
      <c r="NFJ159" s="37"/>
      <c r="NFK159" s="37"/>
      <c r="NFL159" s="37"/>
      <c r="NFM159" s="37"/>
      <c r="NFN159" s="37"/>
      <c r="NFO159" s="37"/>
      <c r="NFP159" s="37"/>
      <c r="NFQ159" s="37"/>
      <c r="NFR159" s="37"/>
      <c r="NFS159" s="37"/>
      <c r="NFT159" s="37"/>
      <c r="NFU159" s="37"/>
      <c r="NFV159" s="37"/>
      <c r="NFW159" s="37"/>
      <c r="NFX159" s="37"/>
      <c r="NFY159" s="37"/>
      <c r="NFZ159" s="37"/>
      <c r="NGA159" s="37"/>
      <c r="NGB159" s="37"/>
      <c r="NGC159" s="37"/>
      <c r="NGD159" s="37"/>
      <c r="NGE159" s="37"/>
      <c r="NGF159" s="37"/>
      <c r="NGG159" s="37"/>
      <c r="NGH159" s="37"/>
      <c r="NGI159" s="37"/>
      <c r="NGJ159" s="37"/>
      <c r="NGK159" s="37"/>
      <c r="NGL159" s="37"/>
      <c r="NGM159" s="37"/>
      <c r="NGN159" s="37"/>
      <c r="NGO159" s="37"/>
      <c r="NGP159" s="37"/>
      <c r="NGQ159" s="37"/>
      <c r="NGR159" s="37"/>
      <c r="NGS159" s="37"/>
      <c r="NGT159" s="37"/>
      <c r="NGU159" s="37"/>
      <c r="NGV159" s="37"/>
      <c r="NGW159" s="37"/>
      <c r="NGX159" s="37"/>
      <c r="NGY159" s="37"/>
      <c r="NGZ159" s="37"/>
      <c r="NHA159" s="37"/>
      <c r="NHB159" s="37"/>
      <c r="NHC159" s="37"/>
      <c r="NHD159" s="37"/>
      <c r="NHE159" s="37"/>
      <c r="NHF159" s="37"/>
      <c r="NHG159" s="37"/>
      <c r="NHH159" s="37"/>
      <c r="NHI159" s="37"/>
      <c r="NHJ159" s="37"/>
      <c r="NHK159" s="37"/>
      <c r="NHL159" s="37"/>
      <c r="NHM159" s="37"/>
      <c r="NHN159" s="37"/>
      <c r="NHO159" s="37"/>
      <c r="NHP159" s="37"/>
      <c r="NHQ159" s="37"/>
      <c r="NHR159" s="37"/>
      <c r="NHS159" s="37"/>
      <c r="NHT159" s="37"/>
      <c r="NHU159" s="37"/>
      <c r="NHV159" s="37"/>
      <c r="NHW159" s="37"/>
      <c r="NHX159" s="37"/>
      <c r="NHY159" s="37"/>
      <c r="NHZ159" s="37"/>
      <c r="NIA159" s="37"/>
      <c r="NIB159" s="37"/>
      <c r="NIC159" s="37"/>
      <c r="NID159" s="37"/>
      <c r="NIE159" s="37"/>
      <c r="NIF159" s="37"/>
      <c r="NIG159" s="37"/>
      <c r="NIH159" s="37"/>
      <c r="NII159" s="37"/>
      <c r="NIJ159" s="37"/>
      <c r="NIK159" s="37"/>
      <c r="NIL159" s="37"/>
      <c r="NIM159" s="37"/>
      <c r="NIN159" s="37"/>
      <c r="NIO159" s="37"/>
      <c r="NIP159" s="37"/>
      <c r="NIQ159" s="37"/>
      <c r="NIR159" s="37"/>
      <c r="NIS159" s="37"/>
      <c r="NIT159" s="37"/>
      <c r="NIU159" s="37"/>
      <c r="NIV159" s="37"/>
      <c r="NIW159" s="37"/>
      <c r="NIX159" s="37"/>
      <c r="NIY159" s="37"/>
      <c r="NIZ159" s="37"/>
      <c r="NJA159" s="37"/>
      <c r="NJB159" s="37"/>
      <c r="NJC159" s="37"/>
      <c r="NJD159" s="37"/>
      <c r="NJE159" s="37"/>
      <c r="NJF159" s="37"/>
      <c r="NJG159" s="37"/>
      <c r="NJH159" s="37"/>
      <c r="NJI159" s="37"/>
      <c r="NJJ159" s="37"/>
      <c r="NJK159" s="37"/>
      <c r="NJL159" s="37"/>
      <c r="NJM159" s="37"/>
      <c r="NJN159" s="37"/>
      <c r="NJO159" s="37"/>
      <c r="NJP159" s="37"/>
      <c r="NJQ159" s="37"/>
      <c r="NJR159" s="37"/>
      <c r="NJS159" s="37"/>
      <c r="NJT159" s="37"/>
      <c r="NJU159" s="37"/>
      <c r="NJV159" s="37"/>
      <c r="NJW159" s="37"/>
      <c r="NJX159" s="37"/>
      <c r="NJY159" s="37"/>
      <c r="NJZ159" s="37"/>
      <c r="NKA159" s="37"/>
      <c r="NKB159" s="37"/>
      <c r="NKC159" s="37"/>
      <c r="NKD159" s="37"/>
      <c r="NKE159" s="37"/>
      <c r="NKF159" s="37"/>
      <c r="NKG159" s="37"/>
      <c r="NKH159" s="37"/>
      <c r="NKI159" s="37"/>
      <c r="NKJ159" s="37"/>
      <c r="NKK159" s="37"/>
      <c r="NKL159" s="37"/>
      <c r="NKM159" s="37"/>
      <c r="NKN159" s="37"/>
      <c r="NKO159" s="37"/>
      <c r="NKP159" s="37"/>
      <c r="NKQ159" s="37"/>
      <c r="NKR159" s="37"/>
      <c r="NKS159" s="37"/>
      <c r="NKT159" s="37"/>
      <c r="NKU159" s="37"/>
      <c r="NKV159" s="37"/>
      <c r="NKW159" s="37"/>
      <c r="NKX159" s="37"/>
      <c r="NKY159" s="37"/>
      <c r="NKZ159" s="37"/>
      <c r="NLA159" s="37"/>
      <c r="NLB159" s="37"/>
      <c r="NLC159" s="37"/>
      <c r="NLD159" s="37"/>
      <c r="NLE159" s="37"/>
      <c r="NLF159" s="37"/>
      <c r="NLG159" s="37"/>
      <c r="NLH159" s="37"/>
      <c r="NLI159" s="37"/>
      <c r="NLJ159" s="37"/>
      <c r="NLK159" s="37"/>
      <c r="NLL159" s="37"/>
      <c r="NLM159" s="37"/>
      <c r="NLN159" s="37"/>
      <c r="NLO159" s="37"/>
      <c r="NLP159" s="37"/>
      <c r="NLQ159" s="37"/>
      <c r="NLR159" s="37"/>
      <c r="NLS159" s="37"/>
      <c r="NLT159" s="37"/>
      <c r="NLU159" s="37"/>
      <c r="NLV159" s="37"/>
      <c r="NLW159" s="37"/>
      <c r="NLX159" s="37"/>
      <c r="NLY159" s="37"/>
      <c r="NLZ159" s="37"/>
      <c r="NMA159" s="37"/>
      <c r="NMB159" s="37"/>
      <c r="NMC159" s="37"/>
      <c r="NMD159" s="37"/>
      <c r="NME159" s="37"/>
      <c r="NMF159" s="37"/>
      <c r="NMG159" s="37"/>
      <c r="NMH159" s="37"/>
      <c r="NMI159" s="37"/>
      <c r="NMJ159" s="37"/>
      <c r="NMK159" s="37"/>
      <c r="NML159" s="37"/>
      <c r="NMM159" s="37"/>
      <c r="NMN159" s="37"/>
      <c r="NMO159" s="37"/>
      <c r="NMP159" s="37"/>
      <c r="NMQ159" s="37"/>
      <c r="NMR159" s="37"/>
      <c r="NMS159" s="37"/>
      <c r="NMT159" s="37"/>
      <c r="NMU159" s="37"/>
      <c r="NMV159" s="37"/>
      <c r="NMW159" s="37"/>
      <c r="NMX159" s="37"/>
      <c r="NMY159" s="37"/>
      <c r="NMZ159" s="37"/>
      <c r="NNA159" s="37"/>
      <c r="NNB159" s="37"/>
      <c r="NNC159" s="37"/>
      <c r="NND159" s="37"/>
      <c r="NNE159" s="37"/>
      <c r="NNF159" s="37"/>
      <c r="NNG159" s="37"/>
      <c r="NNH159" s="37"/>
      <c r="NNI159" s="37"/>
      <c r="NNJ159" s="37"/>
      <c r="NNK159" s="37"/>
      <c r="NNL159" s="37"/>
      <c r="NNM159" s="37"/>
      <c r="NNN159" s="37"/>
      <c r="NNO159" s="37"/>
      <c r="NNP159" s="37"/>
      <c r="NNQ159" s="37"/>
      <c r="NNR159" s="37"/>
      <c r="NNS159" s="37"/>
      <c r="NNT159" s="37"/>
      <c r="NNU159" s="37"/>
      <c r="NNV159" s="37"/>
      <c r="NNW159" s="37"/>
      <c r="NNX159" s="37"/>
      <c r="NNY159" s="37"/>
      <c r="NNZ159" s="37"/>
      <c r="NOA159" s="37"/>
      <c r="NOB159" s="37"/>
      <c r="NOC159" s="37"/>
      <c r="NOD159" s="37"/>
      <c r="NOE159" s="37"/>
      <c r="NOF159" s="37"/>
      <c r="NOG159" s="37"/>
      <c r="NOH159" s="37"/>
      <c r="NOI159" s="37"/>
      <c r="NOJ159" s="37"/>
      <c r="NOK159" s="37"/>
      <c r="NOL159" s="37"/>
      <c r="NOM159" s="37"/>
      <c r="NON159" s="37"/>
      <c r="NOO159" s="37"/>
      <c r="NOP159" s="37"/>
      <c r="NOQ159" s="37"/>
      <c r="NOR159" s="37"/>
      <c r="NOS159" s="37"/>
      <c r="NOT159" s="37"/>
      <c r="NOU159" s="37"/>
      <c r="NOV159" s="37"/>
      <c r="NOW159" s="37"/>
      <c r="NOX159" s="37"/>
      <c r="NOY159" s="37"/>
      <c r="NOZ159" s="37"/>
      <c r="NPA159" s="37"/>
      <c r="NPB159" s="37"/>
      <c r="NPC159" s="37"/>
      <c r="NPD159" s="37"/>
      <c r="NPE159" s="37"/>
      <c r="NPF159" s="37"/>
      <c r="NPG159" s="37"/>
      <c r="NPH159" s="37"/>
      <c r="NPI159" s="37"/>
      <c r="NPJ159" s="37"/>
      <c r="NPK159" s="37"/>
      <c r="NPL159" s="37"/>
      <c r="NPM159" s="37"/>
      <c r="NPN159" s="37"/>
      <c r="NPO159" s="37"/>
      <c r="NPP159" s="37"/>
      <c r="NPQ159" s="37"/>
      <c r="NPR159" s="37"/>
      <c r="NPS159" s="37"/>
      <c r="NPT159" s="37"/>
      <c r="NPU159" s="37"/>
      <c r="NPV159" s="37"/>
      <c r="NPW159" s="37"/>
      <c r="NPX159" s="37"/>
      <c r="NPY159" s="37"/>
      <c r="NPZ159" s="37"/>
      <c r="NQA159" s="37"/>
      <c r="NQB159" s="37"/>
      <c r="NQC159" s="37"/>
      <c r="NQD159" s="37"/>
      <c r="NQE159" s="37"/>
      <c r="NQF159" s="37"/>
      <c r="NQG159" s="37"/>
      <c r="NQH159" s="37"/>
      <c r="NQI159" s="37"/>
      <c r="NQJ159" s="37"/>
      <c r="NQK159" s="37"/>
      <c r="NQL159" s="37"/>
      <c r="NQM159" s="37"/>
      <c r="NQN159" s="37"/>
      <c r="NQO159" s="37"/>
      <c r="NQP159" s="37"/>
      <c r="NQQ159" s="37"/>
      <c r="NQR159" s="37"/>
      <c r="NQS159" s="37"/>
      <c r="NQT159" s="37"/>
      <c r="NQU159" s="37"/>
      <c r="NQV159" s="37"/>
      <c r="NQW159" s="37"/>
      <c r="NQX159" s="37"/>
      <c r="NQY159" s="37"/>
      <c r="NQZ159" s="37"/>
      <c r="NRA159" s="37"/>
      <c r="NRB159" s="37"/>
      <c r="NRC159" s="37"/>
      <c r="NRD159" s="37"/>
      <c r="NRE159" s="37"/>
      <c r="NRF159" s="37"/>
      <c r="NRG159" s="37"/>
      <c r="NRH159" s="37"/>
      <c r="NRI159" s="37"/>
      <c r="NRJ159" s="37"/>
      <c r="NRK159" s="37"/>
      <c r="NRL159" s="37"/>
      <c r="NRM159" s="37"/>
      <c r="NRN159" s="37"/>
      <c r="NRO159" s="37"/>
      <c r="NRP159" s="37"/>
      <c r="NRQ159" s="37"/>
      <c r="NRR159" s="37"/>
      <c r="NRS159" s="37"/>
      <c r="NRT159" s="37"/>
      <c r="NRU159" s="37"/>
      <c r="NRV159" s="37"/>
      <c r="NRW159" s="37"/>
      <c r="NRX159" s="37"/>
      <c r="NRY159" s="37"/>
      <c r="NRZ159" s="37"/>
      <c r="NSA159" s="37"/>
      <c r="NSB159" s="37"/>
      <c r="NSC159" s="37"/>
      <c r="NSD159" s="37"/>
      <c r="NSE159" s="37"/>
      <c r="NSF159" s="37"/>
      <c r="NSG159" s="37"/>
      <c r="NSH159" s="37"/>
      <c r="NSI159" s="37"/>
      <c r="NSJ159" s="37"/>
      <c r="NSK159" s="37"/>
      <c r="NSL159" s="37"/>
      <c r="NSM159" s="37"/>
      <c r="NSN159" s="37"/>
      <c r="NSO159" s="37"/>
      <c r="NSP159" s="37"/>
      <c r="NSQ159" s="37"/>
      <c r="NSR159" s="37"/>
      <c r="NSS159" s="37"/>
      <c r="NST159" s="37"/>
      <c r="NSU159" s="37"/>
      <c r="NSV159" s="37"/>
      <c r="NSW159" s="37"/>
      <c r="NSX159" s="37"/>
      <c r="NSY159" s="37"/>
      <c r="NSZ159" s="37"/>
      <c r="NTA159" s="37"/>
      <c r="NTB159" s="37"/>
      <c r="NTC159" s="37"/>
      <c r="NTD159" s="37"/>
      <c r="NTE159" s="37"/>
      <c r="NTF159" s="37"/>
      <c r="NTG159" s="37"/>
      <c r="NTH159" s="37"/>
      <c r="NTI159" s="37"/>
      <c r="NTJ159" s="37"/>
      <c r="NTK159" s="37"/>
      <c r="NTL159" s="37"/>
      <c r="NTM159" s="37"/>
      <c r="NTN159" s="37"/>
      <c r="NTO159" s="37"/>
      <c r="NTP159" s="37"/>
      <c r="NTQ159" s="37"/>
      <c r="NTR159" s="37"/>
      <c r="NTS159" s="37"/>
      <c r="NTT159" s="37"/>
      <c r="NTU159" s="37"/>
      <c r="NTV159" s="37"/>
      <c r="NTW159" s="37"/>
      <c r="NTX159" s="37"/>
      <c r="NTY159" s="37"/>
      <c r="NTZ159" s="37"/>
      <c r="NUA159" s="37"/>
      <c r="NUB159" s="37"/>
      <c r="NUC159" s="37"/>
      <c r="NUD159" s="37"/>
      <c r="NUE159" s="37"/>
      <c r="NUF159" s="37"/>
      <c r="NUG159" s="37"/>
      <c r="NUH159" s="37"/>
      <c r="NUI159" s="37"/>
      <c r="NUJ159" s="37"/>
      <c r="NUK159" s="37"/>
      <c r="NUL159" s="37"/>
      <c r="NUM159" s="37"/>
      <c r="NUN159" s="37"/>
      <c r="NUO159" s="37"/>
      <c r="NUP159" s="37"/>
      <c r="NUQ159" s="37"/>
      <c r="NUR159" s="37"/>
      <c r="NUS159" s="37"/>
      <c r="NUT159" s="37"/>
      <c r="NUU159" s="37"/>
      <c r="NUV159" s="37"/>
      <c r="NUW159" s="37"/>
      <c r="NUX159" s="37"/>
      <c r="NUY159" s="37"/>
      <c r="NUZ159" s="37"/>
      <c r="NVA159" s="37"/>
      <c r="NVB159" s="37"/>
      <c r="NVC159" s="37"/>
      <c r="NVD159" s="37"/>
      <c r="NVE159" s="37"/>
      <c r="NVF159" s="37"/>
      <c r="NVG159" s="37"/>
      <c r="NVH159" s="37"/>
      <c r="NVI159" s="37"/>
      <c r="NVJ159" s="37"/>
      <c r="NVK159" s="37"/>
      <c r="NVL159" s="37"/>
      <c r="NVM159" s="37"/>
      <c r="NVN159" s="37"/>
      <c r="NVO159" s="37"/>
      <c r="NVP159" s="37"/>
      <c r="NVQ159" s="37"/>
      <c r="NVR159" s="37"/>
      <c r="NVS159" s="37"/>
      <c r="NVT159" s="37"/>
      <c r="NVU159" s="37"/>
      <c r="NVV159" s="37"/>
      <c r="NVW159" s="37"/>
      <c r="NVX159" s="37"/>
      <c r="NVY159" s="37"/>
      <c r="NVZ159" s="37"/>
      <c r="NWA159" s="37"/>
      <c r="NWB159" s="37"/>
      <c r="NWC159" s="37"/>
      <c r="NWD159" s="37"/>
      <c r="NWE159" s="37"/>
      <c r="NWF159" s="37"/>
      <c r="NWG159" s="37"/>
      <c r="NWH159" s="37"/>
      <c r="NWI159" s="37"/>
      <c r="NWJ159" s="37"/>
      <c r="NWK159" s="37"/>
      <c r="NWL159" s="37"/>
      <c r="NWM159" s="37"/>
      <c r="NWN159" s="37"/>
      <c r="NWO159" s="37"/>
      <c r="NWP159" s="37"/>
      <c r="NWQ159" s="37"/>
      <c r="NWR159" s="37"/>
      <c r="NWS159" s="37"/>
      <c r="NWT159" s="37"/>
      <c r="NWU159" s="37"/>
      <c r="NWV159" s="37"/>
      <c r="NWW159" s="37"/>
      <c r="NWX159" s="37"/>
      <c r="NWY159" s="37"/>
      <c r="NWZ159" s="37"/>
      <c r="NXA159" s="37"/>
      <c r="NXB159" s="37"/>
      <c r="NXC159" s="37"/>
      <c r="NXD159" s="37"/>
      <c r="NXE159" s="37"/>
      <c r="NXF159" s="37"/>
      <c r="NXG159" s="37"/>
      <c r="NXH159" s="37"/>
      <c r="NXI159" s="37"/>
      <c r="NXJ159" s="37"/>
      <c r="NXK159" s="37"/>
      <c r="NXL159" s="37"/>
      <c r="NXM159" s="37"/>
      <c r="NXN159" s="37"/>
      <c r="NXO159" s="37"/>
      <c r="NXP159" s="37"/>
      <c r="NXQ159" s="37"/>
      <c r="NXR159" s="37"/>
      <c r="NXS159" s="37"/>
      <c r="NXT159" s="37"/>
      <c r="NXU159" s="37"/>
      <c r="NXV159" s="37"/>
      <c r="NXW159" s="37"/>
      <c r="NXX159" s="37"/>
      <c r="NXY159" s="37"/>
      <c r="NXZ159" s="37"/>
      <c r="NYA159" s="37"/>
      <c r="NYB159" s="37"/>
      <c r="NYC159" s="37"/>
      <c r="NYD159" s="37"/>
      <c r="NYE159" s="37"/>
      <c r="NYF159" s="37"/>
      <c r="NYG159" s="37"/>
      <c r="NYH159" s="37"/>
      <c r="NYI159" s="37"/>
      <c r="NYJ159" s="37"/>
      <c r="NYK159" s="37"/>
      <c r="NYL159" s="37"/>
      <c r="NYM159" s="37"/>
      <c r="NYN159" s="37"/>
      <c r="NYO159" s="37"/>
      <c r="NYP159" s="37"/>
      <c r="NYQ159" s="37"/>
      <c r="NYR159" s="37"/>
      <c r="NYS159" s="37"/>
      <c r="NYT159" s="37"/>
      <c r="NYU159" s="37"/>
      <c r="NYV159" s="37"/>
      <c r="NYW159" s="37"/>
      <c r="NYX159" s="37"/>
      <c r="NYY159" s="37"/>
      <c r="NYZ159" s="37"/>
      <c r="NZA159" s="37"/>
      <c r="NZB159" s="37"/>
      <c r="NZC159" s="37"/>
      <c r="NZD159" s="37"/>
      <c r="NZE159" s="37"/>
      <c r="NZF159" s="37"/>
      <c r="NZG159" s="37"/>
      <c r="NZH159" s="37"/>
      <c r="NZI159" s="37"/>
      <c r="NZJ159" s="37"/>
      <c r="NZK159" s="37"/>
      <c r="NZL159" s="37"/>
      <c r="NZM159" s="37"/>
      <c r="NZN159" s="37"/>
      <c r="NZO159" s="37"/>
      <c r="NZP159" s="37"/>
      <c r="NZQ159" s="37"/>
      <c r="NZR159" s="37"/>
      <c r="NZS159" s="37"/>
      <c r="NZT159" s="37"/>
      <c r="NZU159" s="37"/>
      <c r="NZV159" s="37"/>
      <c r="NZW159" s="37"/>
      <c r="NZX159" s="37"/>
      <c r="NZY159" s="37"/>
      <c r="NZZ159" s="37"/>
      <c r="OAA159" s="37"/>
      <c r="OAB159" s="37"/>
      <c r="OAC159" s="37"/>
      <c r="OAD159" s="37"/>
      <c r="OAE159" s="37"/>
      <c r="OAF159" s="37"/>
      <c r="OAG159" s="37"/>
      <c r="OAH159" s="37"/>
      <c r="OAI159" s="37"/>
      <c r="OAJ159" s="37"/>
      <c r="OAK159" s="37"/>
      <c r="OAL159" s="37"/>
      <c r="OAM159" s="37"/>
      <c r="OAN159" s="37"/>
      <c r="OAO159" s="37"/>
      <c r="OAP159" s="37"/>
      <c r="OAQ159" s="37"/>
      <c r="OAR159" s="37"/>
      <c r="OAS159" s="37"/>
      <c r="OAT159" s="37"/>
      <c r="OAU159" s="37"/>
      <c r="OAV159" s="37"/>
      <c r="OAW159" s="37"/>
      <c r="OAX159" s="37"/>
      <c r="OAY159" s="37"/>
      <c r="OAZ159" s="37"/>
      <c r="OBA159" s="37"/>
      <c r="OBB159" s="37"/>
      <c r="OBC159" s="37"/>
      <c r="OBD159" s="37"/>
      <c r="OBE159" s="37"/>
      <c r="OBF159" s="37"/>
      <c r="OBG159" s="37"/>
      <c r="OBH159" s="37"/>
      <c r="OBI159" s="37"/>
      <c r="OBJ159" s="37"/>
      <c r="OBK159" s="37"/>
      <c r="OBL159" s="37"/>
      <c r="OBM159" s="37"/>
      <c r="OBN159" s="37"/>
      <c r="OBO159" s="37"/>
      <c r="OBP159" s="37"/>
      <c r="OBQ159" s="37"/>
      <c r="OBR159" s="37"/>
      <c r="OBS159" s="37"/>
      <c r="OBT159" s="37"/>
      <c r="OBU159" s="37"/>
      <c r="OBV159" s="37"/>
      <c r="OBW159" s="37"/>
      <c r="OBX159" s="37"/>
      <c r="OBY159" s="37"/>
      <c r="OBZ159" s="37"/>
      <c r="OCA159" s="37"/>
      <c r="OCB159" s="37"/>
      <c r="OCC159" s="37"/>
      <c r="OCD159" s="37"/>
      <c r="OCE159" s="37"/>
      <c r="OCF159" s="37"/>
      <c r="OCG159" s="37"/>
      <c r="OCH159" s="37"/>
      <c r="OCI159" s="37"/>
      <c r="OCJ159" s="37"/>
      <c r="OCK159" s="37"/>
      <c r="OCL159" s="37"/>
      <c r="OCM159" s="37"/>
      <c r="OCN159" s="37"/>
      <c r="OCO159" s="37"/>
      <c r="OCP159" s="37"/>
      <c r="OCQ159" s="37"/>
      <c r="OCR159" s="37"/>
      <c r="OCS159" s="37"/>
      <c r="OCT159" s="37"/>
      <c r="OCU159" s="37"/>
      <c r="OCV159" s="37"/>
      <c r="OCW159" s="37"/>
      <c r="OCX159" s="37"/>
      <c r="OCY159" s="37"/>
      <c r="OCZ159" s="37"/>
      <c r="ODA159" s="37"/>
      <c r="ODB159" s="37"/>
      <c r="ODC159" s="37"/>
      <c r="ODD159" s="37"/>
      <c r="ODE159" s="37"/>
      <c r="ODF159" s="37"/>
      <c r="ODG159" s="37"/>
      <c r="ODH159" s="37"/>
      <c r="ODI159" s="37"/>
      <c r="ODJ159" s="37"/>
      <c r="ODK159" s="37"/>
      <c r="ODL159" s="37"/>
      <c r="ODM159" s="37"/>
      <c r="ODN159" s="37"/>
      <c r="ODO159" s="37"/>
      <c r="ODP159" s="37"/>
      <c r="ODQ159" s="37"/>
      <c r="ODR159" s="37"/>
      <c r="ODS159" s="37"/>
      <c r="ODT159" s="37"/>
      <c r="ODU159" s="37"/>
      <c r="ODV159" s="37"/>
      <c r="ODW159" s="37"/>
      <c r="ODX159" s="37"/>
      <c r="ODY159" s="37"/>
      <c r="ODZ159" s="37"/>
      <c r="OEA159" s="37"/>
      <c r="OEB159" s="37"/>
      <c r="OEC159" s="37"/>
      <c r="OED159" s="37"/>
      <c r="OEE159" s="37"/>
      <c r="OEF159" s="37"/>
      <c r="OEG159" s="37"/>
      <c r="OEH159" s="37"/>
      <c r="OEI159" s="37"/>
      <c r="OEJ159" s="37"/>
      <c r="OEK159" s="37"/>
      <c r="OEL159" s="37"/>
      <c r="OEM159" s="37"/>
      <c r="OEN159" s="37"/>
      <c r="OEO159" s="37"/>
      <c r="OEP159" s="37"/>
      <c r="OEQ159" s="37"/>
      <c r="OER159" s="37"/>
      <c r="OES159" s="37"/>
      <c r="OET159" s="37"/>
      <c r="OEU159" s="37"/>
      <c r="OEV159" s="37"/>
      <c r="OEW159" s="37"/>
      <c r="OEX159" s="37"/>
      <c r="OEY159" s="37"/>
      <c r="OEZ159" s="37"/>
      <c r="OFA159" s="37"/>
      <c r="OFB159" s="37"/>
      <c r="OFC159" s="37"/>
      <c r="OFD159" s="37"/>
      <c r="OFE159" s="37"/>
      <c r="OFF159" s="37"/>
      <c r="OFG159" s="37"/>
      <c r="OFH159" s="37"/>
      <c r="OFI159" s="37"/>
      <c r="OFJ159" s="37"/>
      <c r="OFK159" s="37"/>
      <c r="OFL159" s="37"/>
      <c r="OFM159" s="37"/>
      <c r="OFN159" s="37"/>
      <c r="OFO159" s="37"/>
      <c r="OFP159" s="37"/>
      <c r="OFQ159" s="37"/>
      <c r="OFR159" s="37"/>
      <c r="OFS159" s="37"/>
      <c r="OFT159" s="37"/>
      <c r="OFU159" s="37"/>
      <c r="OFV159" s="37"/>
      <c r="OFW159" s="37"/>
      <c r="OFX159" s="37"/>
      <c r="OFY159" s="37"/>
      <c r="OFZ159" s="37"/>
      <c r="OGA159" s="37"/>
      <c r="OGB159" s="37"/>
      <c r="OGC159" s="37"/>
      <c r="OGD159" s="37"/>
      <c r="OGE159" s="37"/>
      <c r="OGF159" s="37"/>
      <c r="OGG159" s="37"/>
      <c r="OGH159" s="37"/>
      <c r="OGI159" s="37"/>
      <c r="OGJ159" s="37"/>
      <c r="OGK159" s="37"/>
      <c r="OGL159" s="37"/>
      <c r="OGM159" s="37"/>
      <c r="OGN159" s="37"/>
      <c r="OGO159" s="37"/>
      <c r="OGP159" s="37"/>
      <c r="OGQ159" s="37"/>
      <c r="OGR159" s="37"/>
      <c r="OGS159" s="37"/>
      <c r="OGT159" s="37"/>
      <c r="OGU159" s="37"/>
      <c r="OGV159" s="37"/>
      <c r="OGW159" s="37"/>
      <c r="OGX159" s="37"/>
      <c r="OGY159" s="37"/>
      <c r="OGZ159" s="37"/>
      <c r="OHA159" s="37"/>
      <c r="OHB159" s="37"/>
      <c r="OHC159" s="37"/>
      <c r="OHD159" s="37"/>
      <c r="OHE159" s="37"/>
      <c r="OHF159" s="37"/>
      <c r="OHG159" s="37"/>
      <c r="OHH159" s="37"/>
      <c r="OHI159" s="37"/>
      <c r="OHJ159" s="37"/>
      <c r="OHK159" s="37"/>
      <c r="OHL159" s="37"/>
      <c r="OHM159" s="37"/>
      <c r="OHN159" s="37"/>
      <c r="OHO159" s="37"/>
      <c r="OHP159" s="37"/>
      <c r="OHQ159" s="37"/>
      <c r="OHR159" s="37"/>
      <c r="OHS159" s="37"/>
      <c r="OHT159" s="37"/>
      <c r="OHU159" s="37"/>
      <c r="OHV159" s="37"/>
      <c r="OHW159" s="37"/>
      <c r="OHX159" s="37"/>
      <c r="OHY159" s="37"/>
      <c r="OHZ159" s="37"/>
      <c r="OIA159" s="37"/>
      <c r="OIB159" s="37"/>
      <c r="OIC159" s="37"/>
      <c r="OID159" s="37"/>
      <c r="OIE159" s="37"/>
      <c r="OIF159" s="37"/>
      <c r="OIG159" s="37"/>
      <c r="OIH159" s="37"/>
      <c r="OII159" s="37"/>
      <c r="OIJ159" s="37"/>
      <c r="OIK159" s="37"/>
      <c r="OIL159" s="37"/>
      <c r="OIM159" s="37"/>
      <c r="OIN159" s="37"/>
      <c r="OIO159" s="37"/>
      <c r="OIP159" s="37"/>
      <c r="OIQ159" s="37"/>
      <c r="OIR159" s="37"/>
      <c r="OIS159" s="37"/>
      <c r="OIT159" s="37"/>
      <c r="OIU159" s="37"/>
      <c r="OIV159" s="37"/>
      <c r="OIW159" s="37"/>
      <c r="OIX159" s="37"/>
      <c r="OIY159" s="37"/>
      <c r="OIZ159" s="37"/>
      <c r="OJA159" s="37"/>
      <c r="OJB159" s="37"/>
      <c r="OJC159" s="37"/>
      <c r="OJD159" s="37"/>
      <c r="OJE159" s="37"/>
      <c r="OJF159" s="37"/>
      <c r="OJG159" s="37"/>
      <c r="OJH159" s="37"/>
      <c r="OJI159" s="37"/>
      <c r="OJJ159" s="37"/>
      <c r="OJK159" s="37"/>
      <c r="OJL159" s="37"/>
      <c r="OJM159" s="37"/>
      <c r="OJN159" s="37"/>
      <c r="OJO159" s="37"/>
      <c r="OJP159" s="37"/>
      <c r="OJQ159" s="37"/>
      <c r="OJR159" s="37"/>
      <c r="OJS159" s="37"/>
      <c r="OJT159" s="37"/>
      <c r="OJU159" s="37"/>
      <c r="OJV159" s="37"/>
      <c r="OJW159" s="37"/>
      <c r="OJX159" s="37"/>
      <c r="OJY159" s="37"/>
      <c r="OJZ159" s="37"/>
      <c r="OKA159" s="37"/>
      <c r="OKB159" s="37"/>
      <c r="OKC159" s="37"/>
      <c r="OKD159" s="37"/>
      <c r="OKE159" s="37"/>
      <c r="OKF159" s="37"/>
      <c r="OKG159" s="37"/>
      <c r="OKH159" s="37"/>
      <c r="OKI159" s="37"/>
      <c r="OKJ159" s="37"/>
      <c r="OKK159" s="37"/>
      <c r="OKL159" s="37"/>
      <c r="OKM159" s="37"/>
      <c r="OKN159" s="37"/>
      <c r="OKO159" s="37"/>
      <c r="OKP159" s="37"/>
      <c r="OKQ159" s="37"/>
      <c r="OKR159" s="37"/>
      <c r="OKS159" s="37"/>
      <c r="OKT159" s="37"/>
      <c r="OKU159" s="37"/>
      <c r="OKV159" s="37"/>
      <c r="OKW159" s="37"/>
      <c r="OKX159" s="37"/>
      <c r="OKY159" s="37"/>
      <c r="OKZ159" s="37"/>
      <c r="OLA159" s="37"/>
      <c r="OLB159" s="37"/>
      <c r="OLC159" s="37"/>
      <c r="OLD159" s="37"/>
      <c r="OLE159" s="37"/>
      <c r="OLF159" s="37"/>
      <c r="OLG159" s="37"/>
      <c r="OLH159" s="37"/>
      <c r="OLI159" s="37"/>
      <c r="OLJ159" s="37"/>
      <c r="OLK159" s="37"/>
      <c r="OLL159" s="37"/>
      <c r="OLM159" s="37"/>
      <c r="OLN159" s="37"/>
      <c r="OLO159" s="37"/>
      <c r="OLP159" s="37"/>
      <c r="OLQ159" s="37"/>
      <c r="OLR159" s="37"/>
      <c r="OLS159" s="37"/>
      <c r="OLT159" s="37"/>
      <c r="OLU159" s="37"/>
      <c r="OLV159" s="37"/>
      <c r="OLW159" s="37"/>
      <c r="OLX159" s="37"/>
      <c r="OLY159" s="37"/>
      <c r="OLZ159" s="37"/>
      <c r="OMA159" s="37"/>
      <c r="OMB159" s="37"/>
      <c r="OMC159" s="37"/>
      <c r="OMD159" s="37"/>
      <c r="OME159" s="37"/>
      <c r="OMF159" s="37"/>
      <c r="OMG159" s="37"/>
      <c r="OMH159" s="37"/>
      <c r="OMI159" s="37"/>
      <c r="OMJ159" s="37"/>
      <c r="OMK159" s="37"/>
      <c r="OML159" s="37"/>
      <c r="OMM159" s="37"/>
      <c r="OMN159" s="37"/>
      <c r="OMO159" s="37"/>
      <c r="OMP159" s="37"/>
      <c r="OMQ159" s="37"/>
      <c r="OMR159" s="37"/>
      <c r="OMS159" s="37"/>
      <c r="OMT159" s="37"/>
      <c r="OMU159" s="37"/>
      <c r="OMV159" s="37"/>
      <c r="OMW159" s="37"/>
      <c r="OMX159" s="37"/>
      <c r="OMY159" s="37"/>
      <c r="OMZ159" s="37"/>
      <c r="ONA159" s="37"/>
      <c r="ONB159" s="37"/>
      <c r="ONC159" s="37"/>
      <c r="OND159" s="37"/>
      <c r="ONE159" s="37"/>
      <c r="ONF159" s="37"/>
      <c r="ONG159" s="37"/>
      <c r="ONH159" s="37"/>
      <c r="ONI159" s="37"/>
      <c r="ONJ159" s="37"/>
      <c r="ONK159" s="37"/>
      <c r="ONL159" s="37"/>
      <c r="ONM159" s="37"/>
      <c r="ONN159" s="37"/>
      <c r="ONO159" s="37"/>
      <c r="ONP159" s="37"/>
      <c r="ONQ159" s="37"/>
      <c r="ONR159" s="37"/>
      <c r="ONS159" s="37"/>
      <c r="ONT159" s="37"/>
      <c r="ONU159" s="37"/>
      <c r="ONV159" s="37"/>
      <c r="ONW159" s="37"/>
      <c r="ONX159" s="37"/>
      <c r="ONY159" s="37"/>
      <c r="ONZ159" s="37"/>
      <c r="OOA159" s="37"/>
      <c r="OOB159" s="37"/>
      <c r="OOC159" s="37"/>
      <c r="OOD159" s="37"/>
      <c r="OOE159" s="37"/>
      <c r="OOF159" s="37"/>
      <c r="OOG159" s="37"/>
      <c r="OOH159" s="37"/>
      <c r="OOI159" s="37"/>
      <c r="OOJ159" s="37"/>
      <c r="OOK159" s="37"/>
      <c r="OOL159" s="37"/>
      <c r="OOM159" s="37"/>
      <c r="OON159" s="37"/>
      <c r="OOO159" s="37"/>
      <c r="OOP159" s="37"/>
      <c r="OOQ159" s="37"/>
      <c r="OOR159" s="37"/>
      <c r="OOS159" s="37"/>
      <c r="OOT159" s="37"/>
      <c r="OOU159" s="37"/>
      <c r="OOV159" s="37"/>
      <c r="OOW159" s="37"/>
      <c r="OOX159" s="37"/>
      <c r="OOY159" s="37"/>
      <c r="OOZ159" s="37"/>
      <c r="OPA159" s="37"/>
      <c r="OPB159" s="37"/>
      <c r="OPC159" s="37"/>
      <c r="OPD159" s="37"/>
      <c r="OPE159" s="37"/>
      <c r="OPF159" s="37"/>
      <c r="OPG159" s="37"/>
      <c r="OPH159" s="37"/>
      <c r="OPI159" s="37"/>
      <c r="OPJ159" s="37"/>
      <c r="OPK159" s="37"/>
      <c r="OPL159" s="37"/>
      <c r="OPM159" s="37"/>
      <c r="OPN159" s="37"/>
      <c r="OPO159" s="37"/>
      <c r="OPP159" s="37"/>
      <c r="OPQ159" s="37"/>
      <c r="OPR159" s="37"/>
      <c r="OPS159" s="37"/>
      <c r="OPT159" s="37"/>
      <c r="OPU159" s="37"/>
      <c r="OPV159" s="37"/>
      <c r="OPW159" s="37"/>
      <c r="OPX159" s="37"/>
      <c r="OPY159" s="37"/>
      <c r="OPZ159" s="37"/>
      <c r="OQA159" s="37"/>
      <c r="OQB159" s="37"/>
      <c r="OQC159" s="37"/>
      <c r="OQD159" s="37"/>
      <c r="OQE159" s="37"/>
      <c r="OQF159" s="37"/>
      <c r="OQG159" s="37"/>
      <c r="OQH159" s="37"/>
      <c r="OQI159" s="37"/>
      <c r="OQJ159" s="37"/>
      <c r="OQK159" s="37"/>
      <c r="OQL159" s="37"/>
      <c r="OQM159" s="37"/>
      <c r="OQN159" s="37"/>
      <c r="OQO159" s="37"/>
      <c r="OQP159" s="37"/>
      <c r="OQQ159" s="37"/>
      <c r="OQR159" s="37"/>
      <c r="OQS159" s="37"/>
      <c r="OQT159" s="37"/>
      <c r="OQU159" s="37"/>
      <c r="OQV159" s="37"/>
      <c r="OQW159" s="37"/>
      <c r="OQX159" s="37"/>
      <c r="OQY159" s="37"/>
      <c r="OQZ159" s="37"/>
      <c r="ORA159" s="37"/>
      <c r="ORB159" s="37"/>
      <c r="ORC159" s="37"/>
      <c r="ORD159" s="37"/>
      <c r="ORE159" s="37"/>
      <c r="ORF159" s="37"/>
      <c r="ORG159" s="37"/>
      <c r="ORH159" s="37"/>
      <c r="ORI159" s="37"/>
      <c r="ORJ159" s="37"/>
      <c r="ORK159" s="37"/>
      <c r="ORL159" s="37"/>
      <c r="ORM159" s="37"/>
      <c r="ORN159" s="37"/>
      <c r="ORO159" s="37"/>
      <c r="ORP159" s="37"/>
      <c r="ORQ159" s="37"/>
      <c r="ORR159" s="37"/>
      <c r="ORS159" s="37"/>
      <c r="ORT159" s="37"/>
      <c r="ORU159" s="37"/>
      <c r="ORV159" s="37"/>
      <c r="ORW159" s="37"/>
      <c r="ORX159" s="37"/>
      <c r="ORY159" s="37"/>
      <c r="ORZ159" s="37"/>
      <c r="OSA159" s="37"/>
      <c r="OSB159" s="37"/>
      <c r="OSC159" s="37"/>
      <c r="OSD159" s="37"/>
      <c r="OSE159" s="37"/>
      <c r="OSF159" s="37"/>
      <c r="OSG159" s="37"/>
      <c r="OSH159" s="37"/>
      <c r="OSI159" s="37"/>
      <c r="OSJ159" s="37"/>
      <c r="OSK159" s="37"/>
      <c r="OSL159" s="37"/>
      <c r="OSM159" s="37"/>
      <c r="OSN159" s="37"/>
      <c r="OSO159" s="37"/>
      <c r="OSP159" s="37"/>
      <c r="OSQ159" s="37"/>
      <c r="OSR159" s="37"/>
      <c r="OSS159" s="37"/>
      <c r="OST159" s="37"/>
      <c r="OSU159" s="37"/>
      <c r="OSV159" s="37"/>
      <c r="OSW159" s="37"/>
      <c r="OSX159" s="37"/>
      <c r="OSY159" s="37"/>
      <c r="OSZ159" s="37"/>
      <c r="OTA159" s="37"/>
      <c r="OTB159" s="37"/>
      <c r="OTC159" s="37"/>
      <c r="OTD159" s="37"/>
      <c r="OTE159" s="37"/>
      <c r="OTF159" s="37"/>
      <c r="OTG159" s="37"/>
      <c r="OTH159" s="37"/>
      <c r="OTI159" s="37"/>
      <c r="OTJ159" s="37"/>
      <c r="OTK159" s="37"/>
      <c r="OTL159" s="37"/>
      <c r="OTM159" s="37"/>
      <c r="OTN159" s="37"/>
      <c r="OTO159" s="37"/>
      <c r="OTP159" s="37"/>
      <c r="OTQ159" s="37"/>
      <c r="OTR159" s="37"/>
      <c r="OTS159" s="37"/>
      <c r="OTT159" s="37"/>
      <c r="OTU159" s="37"/>
      <c r="OTV159" s="37"/>
      <c r="OTW159" s="37"/>
      <c r="OTX159" s="37"/>
      <c r="OTY159" s="37"/>
      <c r="OTZ159" s="37"/>
      <c r="OUA159" s="37"/>
      <c r="OUB159" s="37"/>
      <c r="OUC159" s="37"/>
      <c r="OUD159" s="37"/>
      <c r="OUE159" s="37"/>
      <c r="OUF159" s="37"/>
      <c r="OUG159" s="37"/>
      <c r="OUH159" s="37"/>
      <c r="OUI159" s="37"/>
      <c r="OUJ159" s="37"/>
      <c r="OUK159" s="37"/>
      <c r="OUL159" s="37"/>
      <c r="OUM159" s="37"/>
      <c r="OUN159" s="37"/>
      <c r="OUO159" s="37"/>
      <c r="OUP159" s="37"/>
      <c r="OUQ159" s="37"/>
      <c r="OUR159" s="37"/>
      <c r="OUS159" s="37"/>
      <c r="OUT159" s="37"/>
      <c r="OUU159" s="37"/>
      <c r="OUV159" s="37"/>
      <c r="OUW159" s="37"/>
      <c r="OUX159" s="37"/>
      <c r="OUY159" s="37"/>
      <c r="OUZ159" s="37"/>
      <c r="OVA159" s="37"/>
      <c r="OVB159" s="37"/>
      <c r="OVC159" s="37"/>
      <c r="OVD159" s="37"/>
      <c r="OVE159" s="37"/>
      <c r="OVF159" s="37"/>
      <c r="OVG159" s="37"/>
      <c r="OVH159" s="37"/>
      <c r="OVI159" s="37"/>
      <c r="OVJ159" s="37"/>
      <c r="OVK159" s="37"/>
      <c r="OVL159" s="37"/>
      <c r="OVM159" s="37"/>
      <c r="OVN159" s="37"/>
      <c r="OVO159" s="37"/>
      <c r="OVP159" s="37"/>
      <c r="OVQ159" s="37"/>
      <c r="OVR159" s="37"/>
      <c r="OVS159" s="37"/>
      <c r="OVT159" s="37"/>
      <c r="OVU159" s="37"/>
      <c r="OVV159" s="37"/>
      <c r="OVW159" s="37"/>
      <c r="OVX159" s="37"/>
      <c r="OVY159" s="37"/>
      <c r="OVZ159" s="37"/>
      <c r="OWA159" s="37"/>
      <c r="OWB159" s="37"/>
      <c r="OWC159" s="37"/>
      <c r="OWD159" s="37"/>
      <c r="OWE159" s="37"/>
      <c r="OWF159" s="37"/>
      <c r="OWG159" s="37"/>
      <c r="OWH159" s="37"/>
      <c r="OWI159" s="37"/>
      <c r="OWJ159" s="37"/>
      <c r="OWK159" s="37"/>
      <c r="OWL159" s="37"/>
      <c r="OWM159" s="37"/>
      <c r="OWN159" s="37"/>
      <c r="OWO159" s="37"/>
      <c r="OWP159" s="37"/>
      <c r="OWQ159" s="37"/>
      <c r="OWR159" s="37"/>
      <c r="OWS159" s="37"/>
      <c r="OWT159" s="37"/>
      <c r="OWU159" s="37"/>
      <c r="OWV159" s="37"/>
      <c r="OWW159" s="37"/>
      <c r="OWX159" s="37"/>
      <c r="OWY159" s="37"/>
      <c r="OWZ159" s="37"/>
      <c r="OXA159" s="37"/>
      <c r="OXB159" s="37"/>
      <c r="OXC159" s="37"/>
      <c r="OXD159" s="37"/>
      <c r="OXE159" s="37"/>
      <c r="OXF159" s="37"/>
      <c r="OXG159" s="37"/>
      <c r="OXH159" s="37"/>
      <c r="OXI159" s="37"/>
      <c r="OXJ159" s="37"/>
      <c r="OXK159" s="37"/>
      <c r="OXL159" s="37"/>
      <c r="OXM159" s="37"/>
      <c r="OXN159" s="37"/>
      <c r="OXO159" s="37"/>
      <c r="OXP159" s="37"/>
      <c r="OXQ159" s="37"/>
      <c r="OXR159" s="37"/>
      <c r="OXS159" s="37"/>
      <c r="OXT159" s="37"/>
      <c r="OXU159" s="37"/>
      <c r="OXV159" s="37"/>
      <c r="OXW159" s="37"/>
      <c r="OXX159" s="37"/>
      <c r="OXY159" s="37"/>
      <c r="OXZ159" s="37"/>
      <c r="OYA159" s="37"/>
      <c r="OYB159" s="37"/>
      <c r="OYC159" s="37"/>
      <c r="OYD159" s="37"/>
      <c r="OYE159" s="37"/>
      <c r="OYF159" s="37"/>
      <c r="OYG159" s="37"/>
      <c r="OYH159" s="37"/>
      <c r="OYI159" s="37"/>
      <c r="OYJ159" s="37"/>
      <c r="OYK159" s="37"/>
      <c r="OYL159" s="37"/>
      <c r="OYM159" s="37"/>
      <c r="OYN159" s="37"/>
      <c r="OYO159" s="37"/>
      <c r="OYP159" s="37"/>
      <c r="OYQ159" s="37"/>
      <c r="OYR159" s="37"/>
      <c r="OYS159" s="37"/>
      <c r="OYT159" s="37"/>
      <c r="OYU159" s="37"/>
      <c r="OYV159" s="37"/>
      <c r="OYW159" s="37"/>
      <c r="OYX159" s="37"/>
      <c r="OYY159" s="37"/>
      <c r="OYZ159" s="37"/>
      <c r="OZA159" s="37"/>
      <c r="OZB159" s="37"/>
      <c r="OZC159" s="37"/>
      <c r="OZD159" s="37"/>
      <c r="OZE159" s="37"/>
      <c r="OZF159" s="37"/>
      <c r="OZG159" s="37"/>
      <c r="OZH159" s="37"/>
      <c r="OZI159" s="37"/>
      <c r="OZJ159" s="37"/>
      <c r="OZK159" s="37"/>
      <c r="OZL159" s="37"/>
      <c r="OZM159" s="37"/>
      <c r="OZN159" s="37"/>
      <c r="OZO159" s="37"/>
      <c r="OZP159" s="37"/>
      <c r="OZQ159" s="37"/>
      <c r="OZR159" s="37"/>
      <c r="OZS159" s="37"/>
      <c r="OZT159" s="37"/>
      <c r="OZU159" s="37"/>
      <c r="OZV159" s="37"/>
      <c r="OZW159" s="37"/>
      <c r="OZX159" s="37"/>
      <c r="OZY159" s="37"/>
      <c r="OZZ159" s="37"/>
      <c r="PAA159" s="37"/>
      <c r="PAB159" s="37"/>
      <c r="PAC159" s="37"/>
      <c r="PAD159" s="37"/>
      <c r="PAE159" s="37"/>
      <c r="PAF159" s="37"/>
      <c r="PAG159" s="37"/>
      <c r="PAH159" s="37"/>
      <c r="PAI159" s="37"/>
      <c r="PAJ159" s="37"/>
      <c r="PAK159" s="37"/>
      <c r="PAL159" s="37"/>
      <c r="PAM159" s="37"/>
      <c r="PAN159" s="37"/>
      <c r="PAO159" s="37"/>
      <c r="PAP159" s="37"/>
      <c r="PAQ159" s="37"/>
      <c r="PAR159" s="37"/>
      <c r="PAS159" s="37"/>
      <c r="PAT159" s="37"/>
      <c r="PAU159" s="37"/>
      <c r="PAV159" s="37"/>
      <c r="PAW159" s="37"/>
      <c r="PAX159" s="37"/>
      <c r="PAY159" s="37"/>
      <c r="PAZ159" s="37"/>
      <c r="PBA159" s="37"/>
      <c r="PBB159" s="37"/>
      <c r="PBC159" s="37"/>
      <c r="PBD159" s="37"/>
      <c r="PBE159" s="37"/>
      <c r="PBF159" s="37"/>
      <c r="PBG159" s="37"/>
      <c r="PBH159" s="37"/>
      <c r="PBI159" s="37"/>
      <c r="PBJ159" s="37"/>
      <c r="PBK159" s="37"/>
      <c r="PBL159" s="37"/>
      <c r="PBM159" s="37"/>
      <c r="PBN159" s="37"/>
      <c r="PBO159" s="37"/>
      <c r="PBP159" s="37"/>
      <c r="PBQ159" s="37"/>
      <c r="PBR159" s="37"/>
      <c r="PBS159" s="37"/>
      <c r="PBT159" s="37"/>
      <c r="PBU159" s="37"/>
      <c r="PBV159" s="37"/>
      <c r="PBW159" s="37"/>
      <c r="PBX159" s="37"/>
      <c r="PBY159" s="37"/>
      <c r="PBZ159" s="37"/>
      <c r="PCA159" s="37"/>
      <c r="PCB159" s="37"/>
      <c r="PCC159" s="37"/>
      <c r="PCD159" s="37"/>
      <c r="PCE159" s="37"/>
      <c r="PCF159" s="37"/>
      <c r="PCG159" s="37"/>
      <c r="PCH159" s="37"/>
      <c r="PCI159" s="37"/>
      <c r="PCJ159" s="37"/>
      <c r="PCK159" s="37"/>
      <c r="PCL159" s="37"/>
      <c r="PCM159" s="37"/>
      <c r="PCN159" s="37"/>
      <c r="PCO159" s="37"/>
      <c r="PCP159" s="37"/>
      <c r="PCQ159" s="37"/>
      <c r="PCR159" s="37"/>
      <c r="PCS159" s="37"/>
      <c r="PCT159" s="37"/>
      <c r="PCU159" s="37"/>
      <c r="PCV159" s="37"/>
      <c r="PCW159" s="37"/>
      <c r="PCX159" s="37"/>
      <c r="PCY159" s="37"/>
      <c r="PCZ159" s="37"/>
      <c r="PDA159" s="37"/>
      <c r="PDB159" s="37"/>
      <c r="PDC159" s="37"/>
      <c r="PDD159" s="37"/>
      <c r="PDE159" s="37"/>
      <c r="PDF159" s="37"/>
      <c r="PDG159" s="37"/>
      <c r="PDH159" s="37"/>
      <c r="PDI159" s="37"/>
      <c r="PDJ159" s="37"/>
      <c r="PDK159" s="37"/>
      <c r="PDL159" s="37"/>
      <c r="PDM159" s="37"/>
      <c r="PDN159" s="37"/>
      <c r="PDO159" s="37"/>
      <c r="PDP159" s="37"/>
      <c r="PDQ159" s="37"/>
      <c r="PDR159" s="37"/>
      <c r="PDS159" s="37"/>
      <c r="PDT159" s="37"/>
      <c r="PDU159" s="37"/>
      <c r="PDV159" s="37"/>
      <c r="PDW159" s="37"/>
      <c r="PDX159" s="37"/>
      <c r="PDY159" s="37"/>
      <c r="PDZ159" s="37"/>
      <c r="PEA159" s="37"/>
      <c r="PEB159" s="37"/>
      <c r="PEC159" s="37"/>
      <c r="PED159" s="37"/>
      <c r="PEE159" s="37"/>
      <c r="PEF159" s="37"/>
      <c r="PEG159" s="37"/>
      <c r="PEH159" s="37"/>
      <c r="PEI159" s="37"/>
      <c r="PEJ159" s="37"/>
      <c r="PEK159" s="37"/>
      <c r="PEL159" s="37"/>
      <c r="PEM159" s="37"/>
      <c r="PEN159" s="37"/>
      <c r="PEO159" s="37"/>
      <c r="PEP159" s="37"/>
      <c r="PEQ159" s="37"/>
      <c r="PER159" s="37"/>
      <c r="PES159" s="37"/>
      <c r="PET159" s="37"/>
      <c r="PEU159" s="37"/>
      <c r="PEV159" s="37"/>
      <c r="PEW159" s="37"/>
      <c r="PEX159" s="37"/>
      <c r="PEY159" s="37"/>
      <c r="PEZ159" s="37"/>
      <c r="PFA159" s="37"/>
      <c r="PFB159" s="37"/>
      <c r="PFC159" s="37"/>
      <c r="PFD159" s="37"/>
      <c r="PFE159" s="37"/>
      <c r="PFF159" s="37"/>
      <c r="PFG159" s="37"/>
      <c r="PFH159" s="37"/>
      <c r="PFI159" s="37"/>
      <c r="PFJ159" s="37"/>
      <c r="PFK159" s="37"/>
      <c r="PFL159" s="37"/>
      <c r="PFM159" s="37"/>
      <c r="PFN159" s="37"/>
      <c r="PFO159" s="37"/>
      <c r="PFP159" s="37"/>
      <c r="PFQ159" s="37"/>
      <c r="PFR159" s="37"/>
      <c r="PFS159" s="37"/>
      <c r="PFT159" s="37"/>
      <c r="PFU159" s="37"/>
      <c r="PFV159" s="37"/>
      <c r="PFW159" s="37"/>
      <c r="PFX159" s="37"/>
      <c r="PFY159" s="37"/>
      <c r="PFZ159" s="37"/>
      <c r="PGA159" s="37"/>
      <c r="PGB159" s="37"/>
      <c r="PGC159" s="37"/>
      <c r="PGD159" s="37"/>
      <c r="PGE159" s="37"/>
      <c r="PGF159" s="37"/>
      <c r="PGG159" s="37"/>
      <c r="PGH159" s="37"/>
      <c r="PGI159" s="37"/>
      <c r="PGJ159" s="37"/>
      <c r="PGK159" s="37"/>
      <c r="PGL159" s="37"/>
      <c r="PGM159" s="37"/>
      <c r="PGN159" s="37"/>
      <c r="PGO159" s="37"/>
      <c r="PGP159" s="37"/>
      <c r="PGQ159" s="37"/>
      <c r="PGR159" s="37"/>
      <c r="PGS159" s="37"/>
      <c r="PGT159" s="37"/>
      <c r="PGU159" s="37"/>
      <c r="PGV159" s="37"/>
      <c r="PGW159" s="37"/>
      <c r="PGX159" s="37"/>
      <c r="PGY159" s="37"/>
      <c r="PGZ159" s="37"/>
      <c r="PHA159" s="37"/>
      <c r="PHB159" s="37"/>
      <c r="PHC159" s="37"/>
      <c r="PHD159" s="37"/>
      <c r="PHE159" s="37"/>
      <c r="PHF159" s="37"/>
      <c r="PHG159" s="37"/>
      <c r="PHH159" s="37"/>
      <c r="PHI159" s="37"/>
      <c r="PHJ159" s="37"/>
      <c r="PHK159" s="37"/>
      <c r="PHL159" s="37"/>
      <c r="PHM159" s="37"/>
      <c r="PHN159" s="37"/>
      <c r="PHO159" s="37"/>
      <c r="PHP159" s="37"/>
      <c r="PHQ159" s="37"/>
      <c r="PHR159" s="37"/>
      <c r="PHS159" s="37"/>
      <c r="PHT159" s="37"/>
      <c r="PHU159" s="37"/>
      <c r="PHV159" s="37"/>
      <c r="PHW159" s="37"/>
      <c r="PHX159" s="37"/>
      <c r="PHY159" s="37"/>
      <c r="PHZ159" s="37"/>
      <c r="PIA159" s="37"/>
      <c r="PIB159" s="37"/>
      <c r="PIC159" s="37"/>
      <c r="PID159" s="37"/>
      <c r="PIE159" s="37"/>
      <c r="PIF159" s="37"/>
      <c r="PIG159" s="37"/>
      <c r="PIH159" s="37"/>
      <c r="PII159" s="37"/>
      <c r="PIJ159" s="37"/>
      <c r="PIK159" s="37"/>
      <c r="PIL159" s="37"/>
      <c r="PIM159" s="37"/>
      <c r="PIN159" s="37"/>
      <c r="PIO159" s="37"/>
      <c r="PIP159" s="37"/>
      <c r="PIQ159" s="37"/>
      <c r="PIR159" s="37"/>
      <c r="PIS159" s="37"/>
      <c r="PIT159" s="37"/>
      <c r="PIU159" s="37"/>
      <c r="PIV159" s="37"/>
      <c r="PIW159" s="37"/>
      <c r="PIX159" s="37"/>
      <c r="PIY159" s="37"/>
      <c r="PIZ159" s="37"/>
      <c r="PJA159" s="37"/>
      <c r="PJB159" s="37"/>
      <c r="PJC159" s="37"/>
      <c r="PJD159" s="37"/>
      <c r="PJE159" s="37"/>
      <c r="PJF159" s="37"/>
      <c r="PJG159" s="37"/>
      <c r="PJH159" s="37"/>
      <c r="PJI159" s="37"/>
      <c r="PJJ159" s="37"/>
      <c r="PJK159" s="37"/>
      <c r="PJL159" s="37"/>
      <c r="PJM159" s="37"/>
      <c r="PJN159" s="37"/>
      <c r="PJO159" s="37"/>
      <c r="PJP159" s="37"/>
      <c r="PJQ159" s="37"/>
      <c r="PJR159" s="37"/>
      <c r="PJS159" s="37"/>
      <c r="PJT159" s="37"/>
      <c r="PJU159" s="37"/>
      <c r="PJV159" s="37"/>
      <c r="PJW159" s="37"/>
      <c r="PJX159" s="37"/>
      <c r="PJY159" s="37"/>
      <c r="PJZ159" s="37"/>
      <c r="PKA159" s="37"/>
      <c r="PKB159" s="37"/>
      <c r="PKC159" s="37"/>
      <c r="PKD159" s="37"/>
      <c r="PKE159" s="37"/>
      <c r="PKF159" s="37"/>
      <c r="PKG159" s="37"/>
      <c r="PKH159" s="37"/>
      <c r="PKI159" s="37"/>
      <c r="PKJ159" s="37"/>
      <c r="PKK159" s="37"/>
      <c r="PKL159" s="37"/>
      <c r="PKM159" s="37"/>
      <c r="PKN159" s="37"/>
      <c r="PKO159" s="37"/>
      <c r="PKP159" s="37"/>
      <c r="PKQ159" s="37"/>
      <c r="PKR159" s="37"/>
      <c r="PKS159" s="37"/>
      <c r="PKT159" s="37"/>
      <c r="PKU159" s="37"/>
      <c r="PKV159" s="37"/>
      <c r="PKW159" s="37"/>
      <c r="PKX159" s="37"/>
      <c r="PKY159" s="37"/>
      <c r="PKZ159" s="37"/>
      <c r="PLA159" s="37"/>
      <c r="PLB159" s="37"/>
      <c r="PLC159" s="37"/>
      <c r="PLD159" s="37"/>
      <c r="PLE159" s="37"/>
      <c r="PLF159" s="37"/>
      <c r="PLG159" s="37"/>
      <c r="PLH159" s="37"/>
      <c r="PLI159" s="37"/>
      <c r="PLJ159" s="37"/>
      <c r="PLK159" s="37"/>
      <c r="PLL159" s="37"/>
      <c r="PLM159" s="37"/>
      <c r="PLN159" s="37"/>
      <c r="PLO159" s="37"/>
      <c r="PLP159" s="37"/>
      <c r="PLQ159" s="37"/>
      <c r="PLR159" s="37"/>
      <c r="PLS159" s="37"/>
      <c r="PLT159" s="37"/>
      <c r="PLU159" s="37"/>
      <c r="PLV159" s="37"/>
      <c r="PLW159" s="37"/>
      <c r="PLX159" s="37"/>
      <c r="PLY159" s="37"/>
      <c r="PLZ159" s="37"/>
      <c r="PMA159" s="37"/>
      <c r="PMB159" s="37"/>
      <c r="PMC159" s="37"/>
      <c r="PMD159" s="37"/>
      <c r="PME159" s="37"/>
      <c r="PMF159" s="37"/>
      <c r="PMG159" s="37"/>
      <c r="PMH159" s="37"/>
      <c r="PMI159" s="37"/>
      <c r="PMJ159" s="37"/>
      <c r="PMK159" s="37"/>
      <c r="PML159" s="37"/>
      <c r="PMM159" s="37"/>
      <c r="PMN159" s="37"/>
      <c r="PMO159" s="37"/>
      <c r="PMP159" s="37"/>
      <c r="PMQ159" s="37"/>
      <c r="PMR159" s="37"/>
      <c r="PMS159" s="37"/>
      <c r="PMT159" s="37"/>
      <c r="PMU159" s="37"/>
      <c r="PMV159" s="37"/>
      <c r="PMW159" s="37"/>
      <c r="PMX159" s="37"/>
      <c r="PMY159" s="37"/>
      <c r="PMZ159" s="37"/>
      <c r="PNA159" s="37"/>
      <c r="PNB159" s="37"/>
      <c r="PNC159" s="37"/>
      <c r="PND159" s="37"/>
      <c r="PNE159" s="37"/>
      <c r="PNF159" s="37"/>
      <c r="PNG159" s="37"/>
      <c r="PNH159" s="37"/>
      <c r="PNI159" s="37"/>
      <c r="PNJ159" s="37"/>
      <c r="PNK159" s="37"/>
      <c r="PNL159" s="37"/>
      <c r="PNM159" s="37"/>
      <c r="PNN159" s="37"/>
      <c r="PNO159" s="37"/>
      <c r="PNP159" s="37"/>
      <c r="PNQ159" s="37"/>
      <c r="PNR159" s="37"/>
      <c r="PNS159" s="37"/>
      <c r="PNT159" s="37"/>
      <c r="PNU159" s="37"/>
      <c r="PNV159" s="37"/>
      <c r="PNW159" s="37"/>
      <c r="PNX159" s="37"/>
      <c r="PNY159" s="37"/>
      <c r="PNZ159" s="37"/>
      <c r="POA159" s="37"/>
      <c r="POB159" s="37"/>
      <c r="POC159" s="37"/>
      <c r="POD159" s="37"/>
      <c r="POE159" s="37"/>
      <c r="POF159" s="37"/>
      <c r="POG159" s="37"/>
      <c r="POH159" s="37"/>
      <c r="POI159" s="37"/>
      <c r="POJ159" s="37"/>
      <c r="POK159" s="37"/>
      <c r="POL159" s="37"/>
      <c r="POM159" s="37"/>
      <c r="PON159" s="37"/>
      <c r="POO159" s="37"/>
      <c r="POP159" s="37"/>
      <c r="POQ159" s="37"/>
      <c r="POR159" s="37"/>
      <c r="POS159" s="37"/>
      <c r="POT159" s="37"/>
      <c r="POU159" s="37"/>
      <c r="POV159" s="37"/>
      <c r="POW159" s="37"/>
      <c r="POX159" s="37"/>
      <c r="POY159" s="37"/>
      <c r="POZ159" s="37"/>
      <c r="PPA159" s="37"/>
      <c r="PPB159" s="37"/>
      <c r="PPC159" s="37"/>
      <c r="PPD159" s="37"/>
      <c r="PPE159" s="37"/>
      <c r="PPF159" s="37"/>
      <c r="PPG159" s="37"/>
      <c r="PPH159" s="37"/>
      <c r="PPI159" s="37"/>
      <c r="PPJ159" s="37"/>
      <c r="PPK159" s="37"/>
      <c r="PPL159" s="37"/>
      <c r="PPM159" s="37"/>
      <c r="PPN159" s="37"/>
      <c r="PPO159" s="37"/>
      <c r="PPP159" s="37"/>
      <c r="PPQ159" s="37"/>
      <c r="PPR159" s="37"/>
      <c r="PPS159" s="37"/>
      <c r="PPT159" s="37"/>
      <c r="PPU159" s="37"/>
      <c r="PPV159" s="37"/>
      <c r="PPW159" s="37"/>
      <c r="PPX159" s="37"/>
      <c r="PPY159" s="37"/>
      <c r="PPZ159" s="37"/>
      <c r="PQA159" s="37"/>
      <c r="PQB159" s="37"/>
      <c r="PQC159" s="37"/>
      <c r="PQD159" s="37"/>
      <c r="PQE159" s="37"/>
      <c r="PQF159" s="37"/>
      <c r="PQG159" s="37"/>
      <c r="PQH159" s="37"/>
      <c r="PQI159" s="37"/>
      <c r="PQJ159" s="37"/>
      <c r="PQK159" s="37"/>
      <c r="PQL159" s="37"/>
      <c r="PQM159" s="37"/>
      <c r="PQN159" s="37"/>
      <c r="PQO159" s="37"/>
      <c r="PQP159" s="37"/>
      <c r="PQQ159" s="37"/>
      <c r="PQR159" s="37"/>
      <c r="PQS159" s="37"/>
      <c r="PQT159" s="37"/>
      <c r="PQU159" s="37"/>
      <c r="PQV159" s="37"/>
      <c r="PQW159" s="37"/>
      <c r="PQX159" s="37"/>
      <c r="PQY159" s="37"/>
      <c r="PQZ159" s="37"/>
      <c r="PRA159" s="37"/>
      <c r="PRB159" s="37"/>
      <c r="PRC159" s="37"/>
      <c r="PRD159" s="37"/>
      <c r="PRE159" s="37"/>
      <c r="PRF159" s="37"/>
      <c r="PRG159" s="37"/>
      <c r="PRH159" s="37"/>
      <c r="PRI159" s="37"/>
      <c r="PRJ159" s="37"/>
      <c r="PRK159" s="37"/>
      <c r="PRL159" s="37"/>
      <c r="PRM159" s="37"/>
      <c r="PRN159" s="37"/>
      <c r="PRO159" s="37"/>
      <c r="PRP159" s="37"/>
      <c r="PRQ159" s="37"/>
      <c r="PRR159" s="37"/>
      <c r="PRS159" s="37"/>
      <c r="PRT159" s="37"/>
      <c r="PRU159" s="37"/>
      <c r="PRV159" s="37"/>
      <c r="PRW159" s="37"/>
      <c r="PRX159" s="37"/>
      <c r="PRY159" s="37"/>
      <c r="PRZ159" s="37"/>
      <c r="PSA159" s="37"/>
      <c r="PSB159" s="37"/>
      <c r="PSC159" s="37"/>
      <c r="PSD159" s="37"/>
      <c r="PSE159" s="37"/>
      <c r="PSF159" s="37"/>
      <c r="PSG159" s="37"/>
      <c r="PSH159" s="37"/>
      <c r="PSI159" s="37"/>
      <c r="PSJ159" s="37"/>
      <c r="PSK159" s="37"/>
      <c r="PSL159" s="37"/>
      <c r="PSM159" s="37"/>
      <c r="PSN159" s="37"/>
      <c r="PSO159" s="37"/>
      <c r="PSP159" s="37"/>
      <c r="PSQ159" s="37"/>
      <c r="PSR159" s="37"/>
      <c r="PSS159" s="37"/>
      <c r="PST159" s="37"/>
      <c r="PSU159" s="37"/>
      <c r="PSV159" s="37"/>
      <c r="PSW159" s="37"/>
      <c r="PSX159" s="37"/>
      <c r="PSY159" s="37"/>
      <c r="PSZ159" s="37"/>
      <c r="PTA159" s="37"/>
      <c r="PTB159" s="37"/>
      <c r="PTC159" s="37"/>
      <c r="PTD159" s="37"/>
      <c r="PTE159" s="37"/>
      <c r="PTF159" s="37"/>
      <c r="PTG159" s="37"/>
      <c r="PTH159" s="37"/>
      <c r="PTI159" s="37"/>
      <c r="PTJ159" s="37"/>
      <c r="PTK159" s="37"/>
      <c r="PTL159" s="37"/>
      <c r="PTM159" s="37"/>
      <c r="PTN159" s="37"/>
      <c r="PTO159" s="37"/>
      <c r="PTP159" s="37"/>
      <c r="PTQ159" s="37"/>
      <c r="PTR159" s="37"/>
      <c r="PTS159" s="37"/>
      <c r="PTT159" s="37"/>
      <c r="PTU159" s="37"/>
      <c r="PTV159" s="37"/>
      <c r="PTW159" s="37"/>
      <c r="PTX159" s="37"/>
      <c r="PTY159" s="37"/>
      <c r="PTZ159" s="37"/>
      <c r="PUA159" s="37"/>
      <c r="PUB159" s="37"/>
      <c r="PUC159" s="37"/>
      <c r="PUD159" s="37"/>
      <c r="PUE159" s="37"/>
      <c r="PUF159" s="37"/>
      <c r="PUG159" s="37"/>
      <c r="PUH159" s="37"/>
      <c r="PUI159" s="37"/>
      <c r="PUJ159" s="37"/>
      <c r="PUK159" s="37"/>
      <c r="PUL159" s="37"/>
      <c r="PUM159" s="37"/>
      <c r="PUN159" s="37"/>
      <c r="PUO159" s="37"/>
      <c r="PUP159" s="37"/>
      <c r="PUQ159" s="37"/>
      <c r="PUR159" s="37"/>
      <c r="PUS159" s="37"/>
      <c r="PUT159" s="37"/>
      <c r="PUU159" s="37"/>
      <c r="PUV159" s="37"/>
      <c r="PUW159" s="37"/>
      <c r="PUX159" s="37"/>
      <c r="PUY159" s="37"/>
      <c r="PUZ159" s="37"/>
      <c r="PVA159" s="37"/>
      <c r="PVB159" s="37"/>
      <c r="PVC159" s="37"/>
      <c r="PVD159" s="37"/>
      <c r="PVE159" s="37"/>
      <c r="PVF159" s="37"/>
      <c r="PVG159" s="37"/>
      <c r="PVH159" s="37"/>
      <c r="PVI159" s="37"/>
      <c r="PVJ159" s="37"/>
      <c r="PVK159" s="37"/>
      <c r="PVL159" s="37"/>
      <c r="PVM159" s="37"/>
      <c r="PVN159" s="37"/>
      <c r="PVO159" s="37"/>
      <c r="PVP159" s="37"/>
      <c r="PVQ159" s="37"/>
      <c r="PVR159" s="37"/>
      <c r="PVS159" s="37"/>
      <c r="PVT159" s="37"/>
      <c r="PVU159" s="37"/>
      <c r="PVV159" s="37"/>
      <c r="PVW159" s="37"/>
      <c r="PVX159" s="37"/>
      <c r="PVY159" s="37"/>
      <c r="PVZ159" s="37"/>
      <c r="PWA159" s="37"/>
      <c r="PWB159" s="37"/>
      <c r="PWC159" s="37"/>
      <c r="PWD159" s="37"/>
      <c r="PWE159" s="37"/>
      <c r="PWF159" s="37"/>
      <c r="PWG159" s="37"/>
      <c r="PWH159" s="37"/>
      <c r="PWI159" s="37"/>
      <c r="PWJ159" s="37"/>
      <c r="PWK159" s="37"/>
      <c r="PWL159" s="37"/>
      <c r="PWM159" s="37"/>
      <c r="PWN159" s="37"/>
      <c r="PWO159" s="37"/>
      <c r="PWP159" s="37"/>
      <c r="PWQ159" s="37"/>
      <c r="PWR159" s="37"/>
      <c r="PWS159" s="37"/>
      <c r="PWT159" s="37"/>
      <c r="PWU159" s="37"/>
      <c r="PWV159" s="37"/>
      <c r="PWW159" s="37"/>
      <c r="PWX159" s="37"/>
      <c r="PWY159" s="37"/>
      <c r="PWZ159" s="37"/>
      <c r="PXA159" s="37"/>
      <c r="PXB159" s="37"/>
      <c r="PXC159" s="37"/>
      <c r="PXD159" s="37"/>
      <c r="PXE159" s="37"/>
      <c r="PXF159" s="37"/>
      <c r="PXG159" s="37"/>
      <c r="PXH159" s="37"/>
      <c r="PXI159" s="37"/>
      <c r="PXJ159" s="37"/>
      <c r="PXK159" s="37"/>
      <c r="PXL159" s="37"/>
      <c r="PXM159" s="37"/>
      <c r="PXN159" s="37"/>
      <c r="PXO159" s="37"/>
      <c r="PXP159" s="37"/>
      <c r="PXQ159" s="37"/>
      <c r="PXR159" s="37"/>
      <c r="PXS159" s="37"/>
      <c r="PXT159" s="37"/>
      <c r="PXU159" s="37"/>
      <c r="PXV159" s="37"/>
      <c r="PXW159" s="37"/>
      <c r="PXX159" s="37"/>
      <c r="PXY159" s="37"/>
      <c r="PXZ159" s="37"/>
      <c r="PYA159" s="37"/>
      <c r="PYB159" s="37"/>
      <c r="PYC159" s="37"/>
      <c r="PYD159" s="37"/>
      <c r="PYE159" s="37"/>
      <c r="PYF159" s="37"/>
      <c r="PYG159" s="37"/>
      <c r="PYH159" s="37"/>
      <c r="PYI159" s="37"/>
      <c r="PYJ159" s="37"/>
      <c r="PYK159" s="37"/>
      <c r="PYL159" s="37"/>
      <c r="PYM159" s="37"/>
      <c r="PYN159" s="37"/>
      <c r="PYO159" s="37"/>
      <c r="PYP159" s="37"/>
      <c r="PYQ159" s="37"/>
      <c r="PYR159" s="37"/>
      <c r="PYS159" s="37"/>
      <c r="PYT159" s="37"/>
      <c r="PYU159" s="37"/>
      <c r="PYV159" s="37"/>
      <c r="PYW159" s="37"/>
      <c r="PYX159" s="37"/>
      <c r="PYY159" s="37"/>
      <c r="PYZ159" s="37"/>
      <c r="PZA159" s="37"/>
      <c r="PZB159" s="37"/>
      <c r="PZC159" s="37"/>
      <c r="PZD159" s="37"/>
      <c r="PZE159" s="37"/>
      <c r="PZF159" s="37"/>
      <c r="PZG159" s="37"/>
      <c r="PZH159" s="37"/>
      <c r="PZI159" s="37"/>
      <c r="PZJ159" s="37"/>
      <c r="PZK159" s="37"/>
      <c r="PZL159" s="37"/>
      <c r="PZM159" s="37"/>
      <c r="PZN159" s="37"/>
      <c r="PZO159" s="37"/>
      <c r="PZP159" s="37"/>
      <c r="PZQ159" s="37"/>
      <c r="PZR159" s="37"/>
      <c r="PZS159" s="37"/>
      <c r="PZT159" s="37"/>
      <c r="PZU159" s="37"/>
      <c r="PZV159" s="37"/>
      <c r="PZW159" s="37"/>
      <c r="PZX159" s="37"/>
      <c r="PZY159" s="37"/>
      <c r="PZZ159" s="37"/>
      <c r="QAA159" s="37"/>
      <c r="QAB159" s="37"/>
      <c r="QAC159" s="37"/>
      <c r="QAD159" s="37"/>
      <c r="QAE159" s="37"/>
      <c r="QAF159" s="37"/>
      <c r="QAG159" s="37"/>
      <c r="QAH159" s="37"/>
      <c r="QAI159" s="37"/>
      <c r="QAJ159" s="37"/>
      <c r="QAK159" s="37"/>
      <c r="QAL159" s="37"/>
      <c r="QAM159" s="37"/>
      <c r="QAN159" s="37"/>
      <c r="QAO159" s="37"/>
      <c r="QAP159" s="37"/>
      <c r="QAQ159" s="37"/>
      <c r="QAR159" s="37"/>
      <c r="QAS159" s="37"/>
      <c r="QAT159" s="37"/>
      <c r="QAU159" s="37"/>
      <c r="QAV159" s="37"/>
      <c r="QAW159" s="37"/>
      <c r="QAX159" s="37"/>
      <c r="QAY159" s="37"/>
      <c r="QAZ159" s="37"/>
      <c r="QBA159" s="37"/>
      <c r="QBB159" s="37"/>
      <c r="QBC159" s="37"/>
      <c r="QBD159" s="37"/>
      <c r="QBE159" s="37"/>
      <c r="QBF159" s="37"/>
      <c r="QBG159" s="37"/>
      <c r="QBH159" s="37"/>
      <c r="QBI159" s="37"/>
      <c r="QBJ159" s="37"/>
      <c r="QBK159" s="37"/>
      <c r="QBL159" s="37"/>
      <c r="QBM159" s="37"/>
      <c r="QBN159" s="37"/>
      <c r="QBO159" s="37"/>
      <c r="QBP159" s="37"/>
      <c r="QBQ159" s="37"/>
      <c r="QBR159" s="37"/>
      <c r="QBS159" s="37"/>
      <c r="QBT159" s="37"/>
      <c r="QBU159" s="37"/>
      <c r="QBV159" s="37"/>
      <c r="QBW159" s="37"/>
      <c r="QBX159" s="37"/>
      <c r="QBY159" s="37"/>
      <c r="QBZ159" s="37"/>
      <c r="QCA159" s="37"/>
      <c r="QCB159" s="37"/>
      <c r="QCC159" s="37"/>
      <c r="QCD159" s="37"/>
      <c r="QCE159" s="37"/>
      <c r="QCF159" s="37"/>
      <c r="QCG159" s="37"/>
      <c r="QCH159" s="37"/>
      <c r="QCI159" s="37"/>
      <c r="QCJ159" s="37"/>
      <c r="QCK159" s="37"/>
      <c r="QCL159" s="37"/>
      <c r="QCM159" s="37"/>
      <c r="QCN159" s="37"/>
      <c r="QCO159" s="37"/>
      <c r="QCP159" s="37"/>
      <c r="QCQ159" s="37"/>
      <c r="QCR159" s="37"/>
      <c r="QCS159" s="37"/>
      <c r="QCT159" s="37"/>
      <c r="QCU159" s="37"/>
      <c r="QCV159" s="37"/>
      <c r="QCW159" s="37"/>
      <c r="QCX159" s="37"/>
      <c r="QCY159" s="37"/>
      <c r="QCZ159" s="37"/>
      <c r="QDA159" s="37"/>
      <c r="QDB159" s="37"/>
      <c r="QDC159" s="37"/>
      <c r="QDD159" s="37"/>
      <c r="QDE159" s="37"/>
      <c r="QDF159" s="37"/>
      <c r="QDG159" s="37"/>
      <c r="QDH159" s="37"/>
      <c r="QDI159" s="37"/>
      <c r="QDJ159" s="37"/>
      <c r="QDK159" s="37"/>
      <c r="QDL159" s="37"/>
      <c r="QDM159" s="37"/>
      <c r="QDN159" s="37"/>
      <c r="QDO159" s="37"/>
      <c r="QDP159" s="37"/>
      <c r="QDQ159" s="37"/>
      <c r="QDR159" s="37"/>
      <c r="QDS159" s="37"/>
      <c r="QDT159" s="37"/>
      <c r="QDU159" s="37"/>
      <c r="QDV159" s="37"/>
      <c r="QDW159" s="37"/>
      <c r="QDX159" s="37"/>
      <c r="QDY159" s="37"/>
      <c r="QDZ159" s="37"/>
      <c r="QEA159" s="37"/>
      <c r="QEB159" s="37"/>
      <c r="QEC159" s="37"/>
      <c r="QED159" s="37"/>
      <c r="QEE159" s="37"/>
      <c r="QEF159" s="37"/>
      <c r="QEG159" s="37"/>
      <c r="QEH159" s="37"/>
      <c r="QEI159" s="37"/>
      <c r="QEJ159" s="37"/>
      <c r="QEK159" s="37"/>
      <c r="QEL159" s="37"/>
      <c r="QEM159" s="37"/>
      <c r="QEN159" s="37"/>
      <c r="QEO159" s="37"/>
      <c r="QEP159" s="37"/>
      <c r="QEQ159" s="37"/>
      <c r="QER159" s="37"/>
      <c r="QES159" s="37"/>
      <c r="QET159" s="37"/>
      <c r="QEU159" s="37"/>
      <c r="QEV159" s="37"/>
      <c r="QEW159" s="37"/>
      <c r="QEX159" s="37"/>
      <c r="QEY159" s="37"/>
      <c r="QEZ159" s="37"/>
      <c r="QFA159" s="37"/>
      <c r="QFB159" s="37"/>
      <c r="QFC159" s="37"/>
      <c r="QFD159" s="37"/>
      <c r="QFE159" s="37"/>
      <c r="QFF159" s="37"/>
      <c r="QFG159" s="37"/>
      <c r="QFH159" s="37"/>
      <c r="QFI159" s="37"/>
      <c r="QFJ159" s="37"/>
      <c r="QFK159" s="37"/>
      <c r="QFL159" s="37"/>
      <c r="QFM159" s="37"/>
      <c r="QFN159" s="37"/>
      <c r="QFO159" s="37"/>
      <c r="QFP159" s="37"/>
      <c r="QFQ159" s="37"/>
      <c r="QFR159" s="37"/>
      <c r="QFS159" s="37"/>
      <c r="QFT159" s="37"/>
      <c r="QFU159" s="37"/>
      <c r="QFV159" s="37"/>
      <c r="QFW159" s="37"/>
      <c r="QFX159" s="37"/>
      <c r="QFY159" s="37"/>
      <c r="QFZ159" s="37"/>
      <c r="QGA159" s="37"/>
      <c r="QGB159" s="37"/>
      <c r="QGC159" s="37"/>
      <c r="QGD159" s="37"/>
      <c r="QGE159" s="37"/>
      <c r="QGF159" s="37"/>
      <c r="QGG159" s="37"/>
      <c r="QGH159" s="37"/>
      <c r="QGI159" s="37"/>
      <c r="QGJ159" s="37"/>
      <c r="QGK159" s="37"/>
      <c r="QGL159" s="37"/>
      <c r="QGM159" s="37"/>
      <c r="QGN159" s="37"/>
      <c r="QGO159" s="37"/>
      <c r="QGP159" s="37"/>
      <c r="QGQ159" s="37"/>
      <c r="QGR159" s="37"/>
      <c r="QGS159" s="37"/>
      <c r="QGT159" s="37"/>
      <c r="QGU159" s="37"/>
      <c r="QGV159" s="37"/>
      <c r="QGW159" s="37"/>
      <c r="QGX159" s="37"/>
      <c r="QGY159" s="37"/>
      <c r="QGZ159" s="37"/>
      <c r="QHA159" s="37"/>
      <c r="QHB159" s="37"/>
      <c r="QHC159" s="37"/>
      <c r="QHD159" s="37"/>
      <c r="QHE159" s="37"/>
      <c r="QHF159" s="37"/>
      <c r="QHG159" s="37"/>
      <c r="QHH159" s="37"/>
      <c r="QHI159" s="37"/>
      <c r="QHJ159" s="37"/>
      <c r="QHK159" s="37"/>
      <c r="QHL159" s="37"/>
      <c r="QHM159" s="37"/>
      <c r="QHN159" s="37"/>
      <c r="QHO159" s="37"/>
      <c r="QHP159" s="37"/>
      <c r="QHQ159" s="37"/>
      <c r="QHR159" s="37"/>
      <c r="QHS159" s="37"/>
      <c r="QHT159" s="37"/>
      <c r="QHU159" s="37"/>
      <c r="QHV159" s="37"/>
      <c r="QHW159" s="37"/>
      <c r="QHX159" s="37"/>
      <c r="QHY159" s="37"/>
      <c r="QHZ159" s="37"/>
      <c r="QIA159" s="37"/>
      <c r="QIB159" s="37"/>
      <c r="QIC159" s="37"/>
      <c r="QID159" s="37"/>
      <c r="QIE159" s="37"/>
      <c r="QIF159" s="37"/>
      <c r="QIG159" s="37"/>
      <c r="QIH159" s="37"/>
      <c r="QII159" s="37"/>
      <c r="QIJ159" s="37"/>
      <c r="QIK159" s="37"/>
      <c r="QIL159" s="37"/>
      <c r="QIM159" s="37"/>
      <c r="QIN159" s="37"/>
      <c r="QIO159" s="37"/>
      <c r="QIP159" s="37"/>
      <c r="QIQ159" s="37"/>
      <c r="QIR159" s="37"/>
      <c r="QIS159" s="37"/>
      <c r="QIT159" s="37"/>
      <c r="QIU159" s="37"/>
      <c r="QIV159" s="37"/>
      <c r="QIW159" s="37"/>
      <c r="QIX159" s="37"/>
      <c r="QIY159" s="37"/>
      <c r="QIZ159" s="37"/>
      <c r="QJA159" s="37"/>
      <c r="QJB159" s="37"/>
      <c r="QJC159" s="37"/>
      <c r="QJD159" s="37"/>
      <c r="QJE159" s="37"/>
      <c r="QJF159" s="37"/>
      <c r="QJG159" s="37"/>
      <c r="QJH159" s="37"/>
      <c r="QJI159" s="37"/>
      <c r="QJJ159" s="37"/>
      <c r="QJK159" s="37"/>
      <c r="QJL159" s="37"/>
      <c r="QJM159" s="37"/>
      <c r="QJN159" s="37"/>
      <c r="QJO159" s="37"/>
      <c r="QJP159" s="37"/>
      <c r="QJQ159" s="37"/>
      <c r="QJR159" s="37"/>
      <c r="QJS159" s="37"/>
      <c r="QJT159" s="37"/>
      <c r="QJU159" s="37"/>
      <c r="QJV159" s="37"/>
      <c r="QJW159" s="37"/>
      <c r="QJX159" s="37"/>
      <c r="QJY159" s="37"/>
      <c r="QJZ159" s="37"/>
      <c r="QKA159" s="37"/>
      <c r="QKB159" s="37"/>
      <c r="QKC159" s="37"/>
      <c r="QKD159" s="37"/>
      <c r="QKE159" s="37"/>
      <c r="QKF159" s="37"/>
      <c r="QKG159" s="37"/>
      <c r="QKH159" s="37"/>
      <c r="QKI159" s="37"/>
      <c r="QKJ159" s="37"/>
      <c r="QKK159" s="37"/>
      <c r="QKL159" s="37"/>
      <c r="QKM159" s="37"/>
      <c r="QKN159" s="37"/>
      <c r="QKO159" s="37"/>
      <c r="QKP159" s="37"/>
      <c r="QKQ159" s="37"/>
      <c r="QKR159" s="37"/>
      <c r="QKS159" s="37"/>
      <c r="QKT159" s="37"/>
      <c r="QKU159" s="37"/>
      <c r="QKV159" s="37"/>
      <c r="QKW159" s="37"/>
      <c r="QKX159" s="37"/>
      <c r="QKY159" s="37"/>
      <c r="QKZ159" s="37"/>
      <c r="QLA159" s="37"/>
      <c r="QLB159" s="37"/>
      <c r="QLC159" s="37"/>
      <c r="QLD159" s="37"/>
      <c r="QLE159" s="37"/>
      <c r="QLF159" s="37"/>
      <c r="QLG159" s="37"/>
      <c r="QLH159" s="37"/>
      <c r="QLI159" s="37"/>
      <c r="QLJ159" s="37"/>
      <c r="QLK159" s="37"/>
      <c r="QLL159" s="37"/>
      <c r="QLM159" s="37"/>
      <c r="QLN159" s="37"/>
      <c r="QLO159" s="37"/>
      <c r="QLP159" s="37"/>
      <c r="QLQ159" s="37"/>
      <c r="QLR159" s="37"/>
      <c r="QLS159" s="37"/>
      <c r="QLT159" s="37"/>
      <c r="QLU159" s="37"/>
      <c r="QLV159" s="37"/>
      <c r="QLW159" s="37"/>
      <c r="QLX159" s="37"/>
      <c r="QLY159" s="37"/>
      <c r="QLZ159" s="37"/>
      <c r="QMA159" s="37"/>
      <c r="QMB159" s="37"/>
      <c r="QMC159" s="37"/>
      <c r="QMD159" s="37"/>
      <c r="QME159" s="37"/>
      <c r="QMF159" s="37"/>
      <c r="QMG159" s="37"/>
      <c r="QMH159" s="37"/>
      <c r="QMI159" s="37"/>
      <c r="QMJ159" s="37"/>
      <c r="QMK159" s="37"/>
      <c r="QML159" s="37"/>
      <c r="QMM159" s="37"/>
      <c r="QMN159" s="37"/>
      <c r="QMO159" s="37"/>
      <c r="QMP159" s="37"/>
      <c r="QMQ159" s="37"/>
      <c r="QMR159" s="37"/>
      <c r="QMS159" s="37"/>
      <c r="QMT159" s="37"/>
      <c r="QMU159" s="37"/>
      <c r="QMV159" s="37"/>
      <c r="QMW159" s="37"/>
      <c r="QMX159" s="37"/>
      <c r="QMY159" s="37"/>
      <c r="QMZ159" s="37"/>
      <c r="QNA159" s="37"/>
      <c r="QNB159" s="37"/>
      <c r="QNC159" s="37"/>
      <c r="QND159" s="37"/>
      <c r="QNE159" s="37"/>
      <c r="QNF159" s="37"/>
      <c r="QNG159" s="37"/>
      <c r="QNH159" s="37"/>
      <c r="QNI159" s="37"/>
      <c r="QNJ159" s="37"/>
      <c r="QNK159" s="37"/>
      <c r="QNL159" s="37"/>
      <c r="QNM159" s="37"/>
      <c r="QNN159" s="37"/>
      <c r="QNO159" s="37"/>
      <c r="QNP159" s="37"/>
      <c r="QNQ159" s="37"/>
      <c r="QNR159" s="37"/>
      <c r="QNS159" s="37"/>
      <c r="QNT159" s="37"/>
      <c r="QNU159" s="37"/>
      <c r="QNV159" s="37"/>
      <c r="QNW159" s="37"/>
      <c r="QNX159" s="37"/>
      <c r="QNY159" s="37"/>
      <c r="QNZ159" s="37"/>
      <c r="QOA159" s="37"/>
      <c r="QOB159" s="37"/>
      <c r="QOC159" s="37"/>
      <c r="QOD159" s="37"/>
      <c r="QOE159" s="37"/>
      <c r="QOF159" s="37"/>
      <c r="QOG159" s="37"/>
      <c r="QOH159" s="37"/>
      <c r="QOI159" s="37"/>
      <c r="QOJ159" s="37"/>
      <c r="QOK159" s="37"/>
      <c r="QOL159" s="37"/>
      <c r="QOM159" s="37"/>
      <c r="QON159" s="37"/>
      <c r="QOO159" s="37"/>
      <c r="QOP159" s="37"/>
      <c r="QOQ159" s="37"/>
      <c r="QOR159" s="37"/>
      <c r="QOS159" s="37"/>
      <c r="QOT159" s="37"/>
      <c r="QOU159" s="37"/>
      <c r="QOV159" s="37"/>
      <c r="QOW159" s="37"/>
      <c r="QOX159" s="37"/>
      <c r="QOY159" s="37"/>
      <c r="QOZ159" s="37"/>
      <c r="QPA159" s="37"/>
      <c r="QPB159" s="37"/>
      <c r="QPC159" s="37"/>
      <c r="QPD159" s="37"/>
      <c r="QPE159" s="37"/>
      <c r="QPF159" s="37"/>
      <c r="QPG159" s="37"/>
      <c r="QPH159" s="37"/>
      <c r="QPI159" s="37"/>
      <c r="QPJ159" s="37"/>
      <c r="QPK159" s="37"/>
      <c r="QPL159" s="37"/>
      <c r="QPM159" s="37"/>
      <c r="QPN159" s="37"/>
      <c r="QPO159" s="37"/>
      <c r="QPP159" s="37"/>
      <c r="QPQ159" s="37"/>
      <c r="QPR159" s="37"/>
      <c r="QPS159" s="37"/>
      <c r="QPT159" s="37"/>
      <c r="QPU159" s="37"/>
      <c r="QPV159" s="37"/>
      <c r="QPW159" s="37"/>
      <c r="QPX159" s="37"/>
      <c r="QPY159" s="37"/>
      <c r="QPZ159" s="37"/>
      <c r="QQA159" s="37"/>
      <c r="QQB159" s="37"/>
      <c r="QQC159" s="37"/>
      <c r="QQD159" s="37"/>
      <c r="QQE159" s="37"/>
      <c r="QQF159" s="37"/>
      <c r="QQG159" s="37"/>
      <c r="QQH159" s="37"/>
      <c r="QQI159" s="37"/>
      <c r="QQJ159" s="37"/>
      <c r="QQK159" s="37"/>
      <c r="QQL159" s="37"/>
      <c r="QQM159" s="37"/>
      <c r="QQN159" s="37"/>
      <c r="QQO159" s="37"/>
      <c r="QQP159" s="37"/>
      <c r="QQQ159" s="37"/>
      <c r="QQR159" s="37"/>
      <c r="QQS159" s="37"/>
      <c r="QQT159" s="37"/>
      <c r="QQU159" s="37"/>
      <c r="QQV159" s="37"/>
      <c r="QQW159" s="37"/>
      <c r="QQX159" s="37"/>
      <c r="QQY159" s="37"/>
      <c r="QQZ159" s="37"/>
      <c r="QRA159" s="37"/>
      <c r="QRB159" s="37"/>
      <c r="QRC159" s="37"/>
      <c r="QRD159" s="37"/>
      <c r="QRE159" s="37"/>
      <c r="QRF159" s="37"/>
      <c r="QRG159" s="37"/>
      <c r="QRH159" s="37"/>
      <c r="QRI159" s="37"/>
      <c r="QRJ159" s="37"/>
      <c r="QRK159" s="37"/>
      <c r="QRL159" s="37"/>
      <c r="QRM159" s="37"/>
      <c r="QRN159" s="37"/>
      <c r="QRO159" s="37"/>
      <c r="QRP159" s="37"/>
      <c r="QRQ159" s="37"/>
      <c r="QRR159" s="37"/>
      <c r="QRS159" s="37"/>
      <c r="QRT159" s="37"/>
      <c r="QRU159" s="37"/>
      <c r="QRV159" s="37"/>
      <c r="QRW159" s="37"/>
      <c r="QRX159" s="37"/>
      <c r="QRY159" s="37"/>
      <c r="QRZ159" s="37"/>
      <c r="QSA159" s="37"/>
      <c r="QSB159" s="37"/>
      <c r="QSC159" s="37"/>
      <c r="QSD159" s="37"/>
      <c r="QSE159" s="37"/>
      <c r="QSF159" s="37"/>
      <c r="QSG159" s="37"/>
      <c r="QSH159" s="37"/>
      <c r="QSI159" s="37"/>
      <c r="QSJ159" s="37"/>
      <c r="QSK159" s="37"/>
      <c r="QSL159" s="37"/>
      <c r="QSM159" s="37"/>
      <c r="QSN159" s="37"/>
      <c r="QSO159" s="37"/>
      <c r="QSP159" s="37"/>
      <c r="QSQ159" s="37"/>
      <c r="QSR159" s="37"/>
      <c r="QSS159" s="37"/>
      <c r="QST159" s="37"/>
      <c r="QSU159" s="37"/>
      <c r="QSV159" s="37"/>
      <c r="QSW159" s="37"/>
      <c r="QSX159" s="37"/>
      <c r="QSY159" s="37"/>
      <c r="QSZ159" s="37"/>
      <c r="QTA159" s="37"/>
      <c r="QTB159" s="37"/>
      <c r="QTC159" s="37"/>
      <c r="QTD159" s="37"/>
      <c r="QTE159" s="37"/>
      <c r="QTF159" s="37"/>
      <c r="QTG159" s="37"/>
      <c r="QTH159" s="37"/>
      <c r="QTI159" s="37"/>
      <c r="QTJ159" s="37"/>
      <c r="QTK159" s="37"/>
      <c r="QTL159" s="37"/>
      <c r="QTM159" s="37"/>
      <c r="QTN159" s="37"/>
      <c r="QTO159" s="37"/>
      <c r="QTP159" s="37"/>
      <c r="QTQ159" s="37"/>
      <c r="QTR159" s="37"/>
      <c r="QTS159" s="37"/>
      <c r="QTT159" s="37"/>
      <c r="QTU159" s="37"/>
      <c r="QTV159" s="37"/>
      <c r="QTW159" s="37"/>
      <c r="QTX159" s="37"/>
      <c r="QTY159" s="37"/>
      <c r="QTZ159" s="37"/>
      <c r="QUA159" s="37"/>
      <c r="QUB159" s="37"/>
      <c r="QUC159" s="37"/>
      <c r="QUD159" s="37"/>
      <c r="QUE159" s="37"/>
      <c r="QUF159" s="37"/>
      <c r="QUG159" s="37"/>
      <c r="QUH159" s="37"/>
      <c r="QUI159" s="37"/>
      <c r="QUJ159" s="37"/>
      <c r="QUK159" s="37"/>
      <c r="QUL159" s="37"/>
      <c r="QUM159" s="37"/>
      <c r="QUN159" s="37"/>
      <c r="QUO159" s="37"/>
      <c r="QUP159" s="37"/>
      <c r="QUQ159" s="37"/>
      <c r="QUR159" s="37"/>
      <c r="QUS159" s="37"/>
      <c r="QUT159" s="37"/>
      <c r="QUU159" s="37"/>
      <c r="QUV159" s="37"/>
      <c r="QUW159" s="37"/>
      <c r="QUX159" s="37"/>
      <c r="QUY159" s="37"/>
      <c r="QUZ159" s="37"/>
      <c r="QVA159" s="37"/>
      <c r="QVB159" s="37"/>
      <c r="QVC159" s="37"/>
      <c r="QVD159" s="37"/>
      <c r="QVE159" s="37"/>
      <c r="QVF159" s="37"/>
      <c r="QVG159" s="37"/>
      <c r="QVH159" s="37"/>
      <c r="QVI159" s="37"/>
      <c r="QVJ159" s="37"/>
      <c r="QVK159" s="37"/>
      <c r="QVL159" s="37"/>
      <c r="QVM159" s="37"/>
      <c r="QVN159" s="37"/>
      <c r="QVO159" s="37"/>
      <c r="QVP159" s="37"/>
      <c r="QVQ159" s="37"/>
      <c r="QVR159" s="37"/>
      <c r="QVS159" s="37"/>
      <c r="QVT159" s="37"/>
      <c r="QVU159" s="37"/>
      <c r="QVV159" s="37"/>
      <c r="QVW159" s="37"/>
      <c r="QVX159" s="37"/>
      <c r="QVY159" s="37"/>
      <c r="QVZ159" s="37"/>
      <c r="QWA159" s="37"/>
      <c r="QWB159" s="37"/>
      <c r="QWC159" s="37"/>
      <c r="QWD159" s="37"/>
      <c r="QWE159" s="37"/>
      <c r="QWF159" s="37"/>
      <c r="QWG159" s="37"/>
      <c r="QWH159" s="37"/>
      <c r="QWI159" s="37"/>
      <c r="QWJ159" s="37"/>
      <c r="QWK159" s="37"/>
      <c r="QWL159" s="37"/>
      <c r="QWM159" s="37"/>
      <c r="QWN159" s="37"/>
      <c r="QWO159" s="37"/>
      <c r="QWP159" s="37"/>
      <c r="QWQ159" s="37"/>
      <c r="QWR159" s="37"/>
      <c r="QWS159" s="37"/>
      <c r="QWT159" s="37"/>
      <c r="QWU159" s="37"/>
      <c r="QWV159" s="37"/>
      <c r="QWW159" s="37"/>
      <c r="QWX159" s="37"/>
      <c r="QWY159" s="37"/>
      <c r="QWZ159" s="37"/>
      <c r="QXA159" s="37"/>
      <c r="QXB159" s="37"/>
      <c r="QXC159" s="37"/>
      <c r="QXD159" s="37"/>
      <c r="QXE159" s="37"/>
      <c r="QXF159" s="37"/>
      <c r="QXG159" s="37"/>
      <c r="QXH159" s="37"/>
      <c r="QXI159" s="37"/>
      <c r="QXJ159" s="37"/>
      <c r="QXK159" s="37"/>
      <c r="QXL159" s="37"/>
      <c r="QXM159" s="37"/>
      <c r="QXN159" s="37"/>
      <c r="QXO159" s="37"/>
      <c r="QXP159" s="37"/>
      <c r="QXQ159" s="37"/>
      <c r="QXR159" s="37"/>
      <c r="QXS159" s="37"/>
      <c r="QXT159" s="37"/>
      <c r="QXU159" s="37"/>
      <c r="QXV159" s="37"/>
      <c r="QXW159" s="37"/>
      <c r="QXX159" s="37"/>
      <c r="QXY159" s="37"/>
      <c r="QXZ159" s="37"/>
      <c r="QYA159" s="37"/>
      <c r="QYB159" s="37"/>
      <c r="QYC159" s="37"/>
      <c r="QYD159" s="37"/>
      <c r="QYE159" s="37"/>
      <c r="QYF159" s="37"/>
      <c r="QYG159" s="37"/>
      <c r="QYH159" s="37"/>
      <c r="QYI159" s="37"/>
      <c r="QYJ159" s="37"/>
      <c r="QYK159" s="37"/>
      <c r="QYL159" s="37"/>
      <c r="QYM159" s="37"/>
      <c r="QYN159" s="37"/>
      <c r="QYO159" s="37"/>
      <c r="QYP159" s="37"/>
      <c r="QYQ159" s="37"/>
      <c r="QYR159" s="37"/>
      <c r="QYS159" s="37"/>
      <c r="QYT159" s="37"/>
      <c r="QYU159" s="37"/>
      <c r="QYV159" s="37"/>
      <c r="QYW159" s="37"/>
      <c r="QYX159" s="37"/>
      <c r="QYY159" s="37"/>
      <c r="QYZ159" s="37"/>
      <c r="QZA159" s="37"/>
      <c r="QZB159" s="37"/>
      <c r="QZC159" s="37"/>
      <c r="QZD159" s="37"/>
      <c r="QZE159" s="37"/>
      <c r="QZF159" s="37"/>
      <c r="QZG159" s="37"/>
      <c r="QZH159" s="37"/>
      <c r="QZI159" s="37"/>
      <c r="QZJ159" s="37"/>
      <c r="QZK159" s="37"/>
      <c r="QZL159" s="37"/>
      <c r="QZM159" s="37"/>
      <c r="QZN159" s="37"/>
      <c r="QZO159" s="37"/>
      <c r="QZP159" s="37"/>
      <c r="QZQ159" s="37"/>
      <c r="QZR159" s="37"/>
      <c r="QZS159" s="37"/>
      <c r="QZT159" s="37"/>
      <c r="QZU159" s="37"/>
      <c r="QZV159" s="37"/>
      <c r="QZW159" s="37"/>
      <c r="QZX159" s="37"/>
      <c r="QZY159" s="37"/>
      <c r="QZZ159" s="37"/>
      <c r="RAA159" s="37"/>
      <c r="RAB159" s="37"/>
      <c r="RAC159" s="37"/>
      <c r="RAD159" s="37"/>
      <c r="RAE159" s="37"/>
      <c r="RAF159" s="37"/>
      <c r="RAG159" s="37"/>
      <c r="RAH159" s="37"/>
      <c r="RAI159" s="37"/>
      <c r="RAJ159" s="37"/>
      <c r="RAK159" s="37"/>
      <c r="RAL159" s="37"/>
      <c r="RAM159" s="37"/>
      <c r="RAN159" s="37"/>
      <c r="RAO159" s="37"/>
      <c r="RAP159" s="37"/>
      <c r="RAQ159" s="37"/>
      <c r="RAR159" s="37"/>
      <c r="RAS159" s="37"/>
      <c r="RAT159" s="37"/>
      <c r="RAU159" s="37"/>
      <c r="RAV159" s="37"/>
      <c r="RAW159" s="37"/>
      <c r="RAX159" s="37"/>
      <c r="RAY159" s="37"/>
      <c r="RAZ159" s="37"/>
      <c r="RBA159" s="37"/>
      <c r="RBB159" s="37"/>
      <c r="RBC159" s="37"/>
      <c r="RBD159" s="37"/>
      <c r="RBE159" s="37"/>
      <c r="RBF159" s="37"/>
      <c r="RBG159" s="37"/>
      <c r="RBH159" s="37"/>
      <c r="RBI159" s="37"/>
      <c r="RBJ159" s="37"/>
      <c r="RBK159" s="37"/>
      <c r="RBL159" s="37"/>
      <c r="RBM159" s="37"/>
      <c r="RBN159" s="37"/>
      <c r="RBO159" s="37"/>
      <c r="RBP159" s="37"/>
      <c r="RBQ159" s="37"/>
      <c r="RBR159" s="37"/>
      <c r="RBS159" s="37"/>
      <c r="RBT159" s="37"/>
      <c r="RBU159" s="37"/>
      <c r="RBV159" s="37"/>
      <c r="RBW159" s="37"/>
      <c r="RBX159" s="37"/>
      <c r="RBY159" s="37"/>
      <c r="RBZ159" s="37"/>
      <c r="RCA159" s="37"/>
      <c r="RCB159" s="37"/>
      <c r="RCC159" s="37"/>
      <c r="RCD159" s="37"/>
      <c r="RCE159" s="37"/>
      <c r="RCF159" s="37"/>
      <c r="RCG159" s="37"/>
      <c r="RCH159" s="37"/>
      <c r="RCI159" s="37"/>
      <c r="RCJ159" s="37"/>
      <c r="RCK159" s="37"/>
      <c r="RCL159" s="37"/>
      <c r="RCM159" s="37"/>
      <c r="RCN159" s="37"/>
      <c r="RCO159" s="37"/>
      <c r="RCP159" s="37"/>
      <c r="RCQ159" s="37"/>
      <c r="RCR159" s="37"/>
      <c r="RCS159" s="37"/>
      <c r="RCT159" s="37"/>
      <c r="RCU159" s="37"/>
      <c r="RCV159" s="37"/>
      <c r="RCW159" s="37"/>
      <c r="RCX159" s="37"/>
      <c r="RCY159" s="37"/>
      <c r="RCZ159" s="37"/>
      <c r="RDA159" s="37"/>
      <c r="RDB159" s="37"/>
      <c r="RDC159" s="37"/>
      <c r="RDD159" s="37"/>
      <c r="RDE159" s="37"/>
      <c r="RDF159" s="37"/>
      <c r="RDG159" s="37"/>
      <c r="RDH159" s="37"/>
      <c r="RDI159" s="37"/>
      <c r="RDJ159" s="37"/>
      <c r="RDK159" s="37"/>
      <c r="RDL159" s="37"/>
      <c r="RDM159" s="37"/>
      <c r="RDN159" s="37"/>
      <c r="RDO159" s="37"/>
      <c r="RDP159" s="37"/>
      <c r="RDQ159" s="37"/>
      <c r="RDR159" s="37"/>
      <c r="RDS159" s="37"/>
      <c r="RDT159" s="37"/>
      <c r="RDU159" s="37"/>
      <c r="RDV159" s="37"/>
      <c r="RDW159" s="37"/>
      <c r="RDX159" s="37"/>
      <c r="RDY159" s="37"/>
      <c r="RDZ159" s="37"/>
      <c r="REA159" s="37"/>
      <c r="REB159" s="37"/>
      <c r="REC159" s="37"/>
      <c r="RED159" s="37"/>
      <c r="REE159" s="37"/>
      <c r="REF159" s="37"/>
      <c r="REG159" s="37"/>
      <c r="REH159" s="37"/>
      <c r="REI159" s="37"/>
      <c r="REJ159" s="37"/>
      <c r="REK159" s="37"/>
      <c r="REL159" s="37"/>
      <c r="REM159" s="37"/>
      <c r="REN159" s="37"/>
      <c r="REO159" s="37"/>
      <c r="REP159" s="37"/>
      <c r="REQ159" s="37"/>
      <c r="RER159" s="37"/>
      <c r="RES159" s="37"/>
      <c r="RET159" s="37"/>
      <c r="REU159" s="37"/>
      <c r="REV159" s="37"/>
      <c r="REW159" s="37"/>
      <c r="REX159" s="37"/>
      <c r="REY159" s="37"/>
      <c r="REZ159" s="37"/>
      <c r="RFA159" s="37"/>
      <c r="RFB159" s="37"/>
      <c r="RFC159" s="37"/>
      <c r="RFD159" s="37"/>
      <c r="RFE159" s="37"/>
      <c r="RFF159" s="37"/>
      <c r="RFG159" s="37"/>
      <c r="RFH159" s="37"/>
      <c r="RFI159" s="37"/>
      <c r="RFJ159" s="37"/>
      <c r="RFK159" s="37"/>
      <c r="RFL159" s="37"/>
      <c r="RFM159" s="37"/>
      <c r="RFN159" s="37"/>
      <c r="RFO159" s="37"/>
      <c r="RFP159" s="37"/>
      <c r="RFQ159" s="37"/>
      <c r="RFR159" s="37"/>
      <c r="RFS159" s="37"/>
      <c r="RFT159" s="37"/>
      <c r="RFU159" s="37"/>
      <c r="RFV159" s="37"/>
      <c r="RFW159" s="37"/>
      <c r="RFX159" s="37"/>
      <c r="RFY159" s="37"/>
      <c r="RFZ159" s="37"/>
      <c r="RGA159" s="37"/>
      <c r="RGB159" s="37"/>
      <c r="RGC159" s="37"/>
      <c r="RGD159" s="37"/>
      <c r="RGE159" s="37"/>
      <c r="RGF159" s="37"/>
      <c r="RGG159" s="37"/>
      <c r="RGH159" s="37"/>
      <c r="RGI159" s="37"/>
      <c r="RGJ159" s="37"/>
      <c r="RGK159" s="37"/>
      <c r="RGL159" s="37"/>
      <c r="RGM159" s="37"/>
      <c r="RGN159" s="37"/>
      <c r="RGO159" s="37"/>
      <c r="RGP159" s="37"/>
      <c r="RGQ159" s="37"/>
      <c r="RGR159" s="37"/>
      <c r="RGS159" s="37"/>
      <c r="RGT159" s="37"/>
      <c r="RGU159" s="37"/>
      <c r="RGV159" s="37"/>
      <c r="RGW159" s="37"/>
      <c r="RGX159" s="37"/>
      <c r="RGY159" s="37"/>
      <c r="RGZ159" s="37"/>
      <c r="RHA159" s="37"/>
      <c r="RHB159" s="37"/>
      <c r="RHC159" s="37"/>
      <c r="RHD159" s="37"/>
      <c r="RHE159" s="37"/>
      <c r="RHF159" s="37"/>
      <c r="RHG159" s="37"/>
      <c r="RHH159" s="37"/>
      <c r="RHI159" s="37"/>
      <c r="RHJ159" s="37"/>
      <c r="RHK159" s="37"/>
      <c r="RHL159" s="37"/>
      <c r="RHM159" s="37"/>
      <c r="RHN159" s="37"/>
      <c r="RHO159" s="37"/>
      <c r="RHP159" s="37"/>
      <c r="RHQ159" s="37"/>
      <c r="RHR159" s="37"/>
      <c r="RHS159" s="37"/>
      <c r="RHT159" s="37"/>
      <c r="RHU159" s="37"/>
      <c r="RHV159" s="37"/>
      <c r="RHW159" s="37"/>
      <c r="RHX159" s="37"/>
      <c r="RHY159" s="37"/>
      <c r="RHZ159" s="37"/>
      <c r="RIA159" s="37"/>
      <c r="RIB159" s="37"/>
      <c r="RIC159" s="37"/>
      <c r="RID159" s="37"/>
      <c r="RIE159" s="37"/>
      <c r="RIF159" s="37"/>
      <c r="RIG159" s="37"/>
      <c r="RIH159" s="37"/>
      <c r="RII159" s="37"/>
      <c r="RIJ159" s="37"/>
      <c r="RIK159" s="37"/>
      <c r="RIL159" s="37"/>
      <c r="RIM159" s="37"/>
      <c r="RIN159" s="37"/>
      <c r="RIO159" s="37"/>
      <c r="RIP159" s="37"/>
      <c r="RIQ159" s="37"/>
      <c r="RIR159" s="37"/>
      <c r="RIS159" s="37"/>
      <c r="RIT159" s="37"/>
      <c r="RIU159" s="37"/>
      <c r="RIV159" s="37"/>
      <c r="RIW159" s="37"/>
      <c r="RIX159" s="37"/>
      <c r="RIY159" s="37"/>
      <c r="RIZ159" s="37"/>
      <c r="RJA159" s="37"/>
      <c r="RJB159" s="37"/>
      <c r="RJC159" s="37"/>
      <c r="RJD159" s="37"/>
      <c r="RJE159" s="37"/>
      <c r="RJF159" s="37"/>
      <c r="RJG159" s="37"/>
      <c r="RJH159" s="37"/>
      <c r="RJI159" s="37"/>
      <c r="RJJ159" s="37"/>
      <c r="RJK159" s="37"/>
      <c r="RJL159" s="37"/>
      <c r="RJM159" s="37"/>
      <c r="RJN159" s="37"/>
      <c r="RJO159" s="37"/>
      <c r="RJP159" s="37"/>
      <c r="RJQ159" s="37"/>
      <c r="RJR159" s="37"/>
      <c r="RJS159" s="37"/>
      <c r="RJT159" s="37"/>
      <c r="RJU159" s="37"/>
      <c r="RJV159" s="37"/>
      <c r="RJW159" s="37"/>
      <c r="RJX159" s="37"/>
      <c r="RJY159" s="37"/>
      <c r="RJZ159" s="37"/>
      <c r="RKA159" s="37"/>
      <c r="RKB159" s="37"/>
      <c r="RKC159" s="37"/>
      <c r="RKD159" s="37"/>
      <c r="RKE159" s="37"/>
      <c r="RKF159" s="37"/>
      <c r="RKG159" s="37"/>
      <c r="RKH159" s="37"/>
      <c r="RKI159" s="37"/>
      <c r="RKJ159" s="37"/>
      <c r="RKK159" s="37"/>
      <c r="RKL159" s="37"/>
      <c r="RKM159" s="37"/>
      <c r="RKN159" s="37"/>
      <c r="RKO159" s="37"/>
      <c r="RKP159" s="37"/>
      <c r="RKQ159" s="37"/>
      <c r="RKR159" s="37"/>
      <c r="RKS159" s="37"/>
      <c r="RKT159" s="37"/>
      <c r="RKU159" s="37"/>
      <c r="RKV159" s="37"/>
      <c r="RKW159" s="37"/>
      <c r="RKX159" s="37"/>
      <c r="RKY159" s="37"/>
      <c r="RKZ159" s="37"/>
      <c r="RLA159" s="37"/>
      <c r="RLB159" s="37"/>
      <c r="RLC159" s="37"/>
      <c r="RLD159" s="37"/>
      <c r="RLE159" s="37"/>
      <c r="RLF159" s="37"/>
      <c r="RLG159" s="37"/>
      <c r="RLH159" s="37"/>
      <c r="RLI159" s="37"/>
      <c r="RLJ159" s="37"/>
      <c r="RLK159" s="37"/>
      <c r="RLL159" s="37"/>
      <c r="RLM159" s="37"/>
      <c r="RLN159" s="37"/>
      <c r="RLO159" s="37"/>
      <c r="RLP159" s="37"/>
      <c r="RLQ159" s="37"/>
      <c r="RLR159" s="37"/>
      <c r="RLS159" s="37"/>
      <c r="RLT159" s="37"/>
      <c r="RLU159" s="37"/>
      <c r="RLV159" s="37"/>
      <c r="RLW159" s="37"/>
      <c r="RLX159" s="37"/>
      <c r="RLY159" s="37"/>
      <c r="RLZ159" s="37"/>
      <c r="RMA159" s="37"/>
      <c r="RMB159" s="37"/>
      <c r="RMC159" s="37"/>
      <c r="RMD159" s="37"/>
      <c r="RME159" s="37"/>
      <c r="RMF159" s="37"/>
      <c r="RMG159" s="37"/>
      <c r="RMH159" s="37"/>
      <c r="RMI159" s="37"/>
      <c r="RMJ159" s="37"/>
      <c r="RMK159" s="37"/>
      <c r="RML159" s="37"/>
      <c r="RMM159" s="37"/>
      <c r="RMN159" s="37"/>
      <c r="RMO159" s="37"/>
      <c r="RMP159" s="37"/>
      <c r="RMQ159" s="37"/>
      <c r="RMR159" s="37"/>
      <c r="RMS159" s="37"/>
      <c r="RMT159" s="37"/>
      <c r="RMU159" s="37"/>
      <c r="RMV159" s="37"/>
      <c r="RMW159" s="37"/>
      <c r="RMX159" s="37"/>
      <c r="RMY159" s="37"/>
      <c r="RMZ159" s="37"/>
      <c r="RNA159" s="37"/>
      <c r="RNB159" s="37"/>
      <c r="RNC159" s="37"/>
      <c r="RND159" s="37"/>
      <c r="RNE159" s="37"/>
      <c r="RNF159" s="37"/>
      <c r="RNG159" s="37"/>
      <c r="RNH159" s="37"/>
      <c r="RNI159" s="37"/>
      <c r="RNJ159" s="37"/>
      <c r="RNK159" s="37"/>
      <c r="RNL159" s="37"/>
      <c r="RNM159" s="37"/>
      <c r="RNN159" s="37"/>
      <c r="RNO159" s="37"/>
      <c r="RNP159" s="37"/>
      <c r="RNQ159" s="37"/>
      <c r="RNR159" s="37"/>
      <c r="RNS159" s="37"/>
      <c r="RNT159" s="37"/>
      <c r="RNU159" s="37"/>
      <c r="RNV159" s="37"/>
      <c r="RNW159" s="37"/>
      <c r="RNX159" s="37"/>
      <c r="RNY159" s="37"/>
      <c r="RNZ159" s="37"/>
      <c r="ROA159" s="37"/>
      <c r="ROB159" s="37"/>
      <c r="ROC159" s="37"/>
      <c r="ROD159" s="37"/>
      <c r="ROE159" s="37"/>
      <c r="ROF159" s="37"/>
      <c r="ROG159" s="37"/>
      <c r="ROH159" s="37"/>
      <c r="ROI159" s="37"/>
      <c r="ROJ159" s="37"/>
      <c r="ROK159" s="37"/>
      <c r="ROL159" s="37"/>
      <c r="ROM159" s="37"/>
      <c r="RON159" s="37"/>
      <c r="ROO159" s="37"/>
      <c r="ROP159" s="37"/>
      <c r="ROQ159" s="37"/>
      <c r="ROR159" s="37"/>
      <c r="ROS159" s="37"/>
      <c r="ROT159" s="37"/>
      <c r="ROU159" s="37"/>
      <c r="ROV159" s="37"/>
      <c r="ROW159" s="37"/>
      <c r="ROX159" s="37"/>
      <c r="ROY159" s="37"/>
      <c r="ROZ159" s="37"/>
      <c r="RPA159" s="37"/>
      <c r="RPB159" s="37"/>
      <c r="RPC159" s="37"/>
      <c r="RPD159" s="37"/>
      <c r="RPE159" s="37"/>
      <c r="RPF159" s="37"/>
      <c r="RPG159" s="37"/>
      <c r="RPH159" s="37"/>
      <c r="RPI159" s="37"/>
      <c r="RPJ159" s="37"/>
      <c r="RPK159" s="37"/>
      <c r="RPL159" s="37"/>
      <c r="RPM159" s="37"/>
      <c r="RPN159" s="37"/>
      <c r="RPO159" s="37"/>
      <c r="RPP159" s="37"/>
      <c r="RPQ159" s="37"/>
      <c r="RPR159" s="37"/>
      <c r="RPS159" s="37"/>
      <c r="RPT159" s="37"/>
      <c r="RPU159" s="37"/>
      <c r="RPV159" s="37"/>
      <c r="RPW159" s="37"/>
      <c r="RPX159" s="37"/>
      <c r="RPY159" s="37"/>
      <c r="RPZ159" s="37"/>
      <c r="RQA159" s="37"/>
      <c r="RQB159" s="37"/>
      <c r="RQC159" s="37"/>
      <c r="RQD159" s="37"/>
      <c r="RQE159" s="37"/>
      <c r="RQF159" s="37"/>
      <c r="RQG159" s="37"/>
      <c r="RQH159" s="37"/>
      <c r="RQI159" s="37"/>
      <c r="RQJ159" s="37"/>
      <c r="RQK159" s="37"/>
      <c r="RQL159" s="37"/>
      <c r="RQM159" s="37"/>
      <c r="RQN159" s="37"/>
      <c r="RQO159" s="37"/>
      <c r="RQP159" s="37"/>
      <c r="RQQ159" s="37"/>
      <c r="RQR159" s="37"/>
      <c r="RQS159" s="37"/>
      <c r="RQT159" s="37"/>
      <c r="RQU159" s="37"/>
      <c r="RQV159" s="37"/>
      <c r="RQW159" s="37"/>
      <c r="RQX159" s="37"/>
      <c r="RQY159" s="37"/>
      <c r="RQZ159" s="37"/>
      <c r="RRA159" s="37"/>
      <c r="RRB159" s="37"/>
      <c r="RRC159" s="37"/>
      <c r="RRD159" s="37"/>
      <c r="RRE159" s="37"/>
      <c r="RRF159" s="37"/>
      <c r="RRG159" s="37"/>
      <c r="RRH159" s="37"/>
      <c r="RRI159" s="37"/>
      <c r="RRJ159" s="37"/>
      <c r="RRK159" s="37"/>
      <c r="RRL159" s="37"/>
      <c r="RRM159" s="37"/>
      <c r="RRN159" s="37"/>
      <c r="RRO159" s="37"/>
      <c r="RRP159" s="37"/>
      <c r="RRQ159" s="37"/>
      <c r="RRR159" s="37"/>
      <c r="RRS159" s="37"/>
      <c r="RRT159" s="37"/>
      <c r="RRU159" s="37"/>
      <c r="RRV159" s="37"/>
      <c r="RRW159" s="37"/>
      <c r="RRX159" s="37"/>
      <c r="RRY159" s="37"/>
      <c r="RRZ159" s="37"/>
      <c r="RSA159" s="37"/>
      <c r="RSB159" s="37"/>
      <c r="RSC159" s="37"/>
      <c r="RSD159" s="37"/>
      <c r="RSE159" s="37"/>
      <c r="RSF159" s="37"/>
      <c r="RSG159" s="37"/>
      <c r="RSH159" s="37"/>
      <c r="RSI159" s="37"/>
      <c r="RSJ159" s="37"/>
      <c r="RSK159" s="37"/>
      <c r="RSL159" s="37"/>
      <c r="RSM159" s="37"/>
      <c r="RSN159" s="37"/>
      <c r="RSO159" s="37"/>
      <c r="RSP159" s="37"/>
      <c r="RSQ159" s="37"/>
      <c r="RSR159" s="37"/>
      <c r="RSS159" s="37"/>
      <c r="RST159" s="37"/>
      <c r="RSU159" s="37"/>
      <c r="RSV159" s="37"/>
      <c r="RSW159" s="37"/>
      <c r="RSX159" s="37"/>
      <c r="RSY159" s="37"/>
      <c r="RSZ159" s="37"/>
      <c r="RTA159" s="37"/>
      <c r="RTB159" s="37"/>
      <c r="RTC159" s="37"/>
      <c r="RTD159" s="37"/>
      <c r="RTE159" s="37"/>
      <c r="RTF159" s="37"/>
      <c r="RTG159" s="37"/>
      <c r="RTH159" s="37"/>
      <c r="RTI159" s="37"/>
      <c r="RTJ159" s="37"/>
      <c r="RTK159" s="37"/>
      <c r="RTL159" s="37"/>
      <c r="RTM159" s="37"/>
      <c r="RTN159" s="37"/>
      <c r="RTO159" s="37"/>
      <c r="RTP159" s="37"/>
      <c r="RTQ159" s="37"/>
      <c r="RTR159" s="37"/>
      <c r="RTS159" s="37"/>
      <c r="RTT159" s="37"/>
      <c r="RTU159" s="37"/>
      <c r="RTV159" s="37"/>
      <c r="RTW159" s="37"/>
      <c r="RTX159" s="37"/>
      <c r="RTY159" s="37"/>
      <c r="RTZ159" s="37"/>
      <c r="RUA159" s="37"/>
      <c r="RUB159" s="37"/>
      <c r="RUC159" s="37"/>
      <c r="RUD159" s="37"/>
      <c r="RUE159" s="37"/>
      <c r="RUF159" s="37"/>
      <c r="RUG159" s="37"/>
      <c r="RUH159" s="37"/>
      <c r="RUI159" s="37"/>
      <c r="RUJ159" s="37"/>
      <c r="RUK159" s="37"/>
      <c r="RUL159" s="37"/>
      <c r="RUM159" s="37"/>
      <c r="RUN159" s="37"/>
      <c r="RUO159" s="37"/>
      <c r="RUP159" s="37"/>
      <c r="RUQ159" s="37"/>
      <c r="RUR159" s="37"/>
      <c r="RUS159" s="37"/>
      <c r="RUT159" s="37"/>
      <c r="RUU159" s="37"/>
      <c r="RUV159" s="37"/>
      <c r="RUW159" s="37"/>
      <c r="RUX159" s="37"/>
      <c r="RUY159" s="37"/>
      <c r="RUZ159" s="37"/>
      <c r="RVA159" s="37"/>
      <c r="RVB159" s="37"/>
      <c r="RVC159" s="37"/>
      <c r="RVD159" s="37"/>
      <c r="RVE159" s="37"/>
      <c r="RVF159" s="37"/>
      <c r="RVG159" s="37"/>
      <c r="RVH159" s="37"/>
      <c r="RVI159" s="37"/>
      <c r="RVJ159" s="37"/>
      <c r="RVK159" s="37"/>
      <c r="RVL159" s="37"/>
      <c r="RVM159" s="37"/>
      <c r="RVN159" s="37"/>
      <c r="RVO159" s="37"/>
      <c r="RVP159" s="37"/>
      <c r="RVQ159" s="37"/>
      <c r="RVR159" s="37"/>
      <c r="RVS159" s="37"/>
      <c r="RVT159" s="37"/>
      <c r="RVU159" s="37"/>
      <c r="RVV159" s="37"/>
      <c r="RVW159" s="37"/>
      <c r="RVX159" s="37"/>
      <c r="RVY159" s="37"/>
      <c r="RVZ159" s="37"/>
      <c r="RWA159" s="37"/>
      <c r="RWB159" s="37"/>
      <c r="RWC159" s="37"/>
      <c r="RWD159" s="37"/>
      <c r="RWE159" s="37"/>
      <c r="RWF159" s="37"/>
      <c r="RWG159" s="37"/>
      <c r="RWH159" s="37"/>
      <c r="RWI159" s="37"/>
      <c r="RWJ159" s="37"/>
      <c r="RWK159" s="37"/>
      <c r="RWL159" s="37"/>
      <c r="RWM159" s="37"/>
      <c r="RWN159" s="37"/>
      <c r="RWO159" s="37"/>
      <c r="RWP159" s="37"/>
      <c r="RWQ159" s="37"/>
      <c r="RWR159" s="37"/>
      <c r="RWS159" s="37"/>
      <c r="RWT159" s="37"/>
      <c r="RWU159" s="37"/>
      <c r="RWV159" s="37"/>
      <c r="RWW159" s="37"/>
      <c r="RWX159" s="37"/>
      <c r="RWY159" s="37"/>
      <c r="RWZ159" s="37"/>
      <c r="RXA159" s="37"/>
      <c r="RXB159" s="37"/>
      <c r="RXC159" s="37"/>
      <c r="RXD159" s="37"/>
      <c r="RXE159" s="37"/>
      <c r="RXF159" s="37"/>
      <c r="RXG159" s="37"/>
      <c r="RXH159" s="37"/>
      <c r="RXI159" s="37"/>
      <c r="RXJ159" s="37"/>
      <c r="RXK159" s="37"/>
      <c r="RXL159" s="37"/>
      <c r="RXM159" s="37"/>
      <c r="RXN159" s="37"/>
      <c r="RXO159" s="37"/>
      <c r="RXP159" s="37"/>
      <c r="RXQ159" s="37"/>
      <c r="RXR159" s="37"/>
      <c r="RXS159" s="37"/>
      <c r="RXT159" s="37"/>
      <c r="RXU159" s="37"/>
      <c r="RXV159" s="37"/>
      <c r="RXW159" s="37"/>
      <c r="RXX159" s="37"/>
      <c r="RXY159" s="37"/>
      <c r="RXZ159" s="37"/>
      <c r="RYA159" s="37"/>
      <c r="RYB159" s="37"/>
      <c r="RYC159" s="37"/>
      <c r="RYD159" s="37"/>
      <c r="RYE159" s="37"/>
      <c r="RYF159" s="37"/>
      <c r="RYG159" s="37"/>
      <c r="RYH159" s="37"/>
      <c r="RYI159" s="37"/>
      <c r="RYJ159" s="37"/>
      <c r="RYK159" s="37"/>
      <c r="RYL159" s="37"/>
      <c r="RYM159" s="37"/>
      <c r="RYN159" s="37"/>
      <c r="RYO159" s="37"/>
      <c r="RYP159" s="37"/>
      <c r="RYQ159" s="37"/>
      <c r="RYR159" s="37"/>
      <c r="RYS159" s="37"/>
      <c r="RYT159" s="37"/>
      <c r="RYU159" s="37"/>
      <c r="RYV159" s="37"/>
      <c r="RYW159" s="37"/>
      <c r="RYX159" s="37"/>
      <c r="RYY159" s="37"/>
      <c r="RYZ159" s="37"/>
      <c r="RZA159" s="37"/>
      <c r="RZB159" s="37"/>
      <c r="RZC159" s="37"/>
      <c r="RZD159" s="37"/>
      <c r="RZE159" s="37"/>
      <c r="RZF159" s="37"/>
      <c r="RZG159" s="37"/>
      <c r="RZH159" s="37"/>
      <c r="RZI159" s="37"/>
      <c r="RZJ159" s="37"/>
      <c r="RZK159" s="37"/>
      <c r="RZL159" s="37"/>
      <c r="RZM159" s="37"/>
      <c r="RZN159" s="37"/>
      <c r="RZO159" s="37"/>
      <c r="RZP159" s="37"/>
      <c r="RZQ159" s="37"/>
      <c r="RZR159" s="37"/>
      <c r="RZS159" s="37"/>
      <c r="RZT159" s="37"/>
      <c r="RZU159" s="37"/>
      <c r="RZV159" s="37"/>
      <c r="RZW159" s="37"/>
      <c r="RZX159" s="37"/>
      <c r="RZY159" s="37"/>
      <c r="RZZ159" s="37"/>
      <c r="SAA159" s="37"/>
      <c r="SAB159" s="37"/>
      <c r="SAC159" s="37"/>
      <c r="SAD159" s="37"/>
      <c r="SAE159" s="37"/>
      <c r="SAF159" s="37"/>
      <c r="SAG159" s="37"/>
      <c r="SAH159" s="37"/>
      <c r="SAI159" s="37"/>
      <c r="SAJ159" s="37"/>
      <c r="SAK159" s="37"/>
      <c r="SAL159" s="37"/>
      <c r="SAM159" s="37"/>
      <c r="SAN159" s="37"/>
      <c r="SAO159" s="37"/>
      <c r="SAP159" s="37"/>
      <c r="SAQ159" s="37"/>
      <c r="SAR159" s="37"/>
      <c r="SAS159" s="37"/>
      <c r="SAT159" s="37"/>
      <c r="SAU159" s="37"/>
      <c r="SAV159" s="37"/>
      <c r="SAW159" s="37"/>
      <c r="SAX159" s="37"/>
      <c r="SAY159" s="37"/>
      <c r="SAZ159" s="37"/>
      <c r="SBA159" s="37"/>
      <c r="SBB159" s="37"/>
      <c r="SBC159" s="37"/>
      <c r="SBD159" s="37"/>
      <c r="SBE159" s="37"/>
      <c r="SBF159" s="37"/>
      <c r="SBG159" s="37"/>
      <c r="SBH159" s="37"/>
      <c r="SBI159" s="37"/>
      <c r="SBJ159" s="37"/>
      <c r="SBK159" s="37"/>
      <c r="SBL159" s="37"/>
      <c r="SBM159" s="37"/>
      <c r="SBN159" s="37"/>
      <c r="SBO159" s="37"/>
      <c r="SBP159" s="37"/>
      <c r="SBQ159" s="37"/>
      <c r="SBR159" s="37"/>
      <c r="SBS159" s="37"/>
      <c r="SBT159" s="37"/>
      <c r="SBU159" s="37"/>
      <c r="SBV159" s="37"/>
      <c r="SBW159" s="37"/>
      <c r="SBX159" s="37"/>
      <c r="SBY159" s="37"/>
      <c r="SBZ159" s="37"/>
      <c r="SCA159" s="37"/>
      <c r="SCB159" s="37"/>
      <c r="SCC159" s="37"/>
      <c r="SCD159" s="37"/>
      <c r="SCE159" s="37"/>
      <c r="SCF159" s="37"/>
      <c r="SCG159" s="37"/>
      <c r="SCH159" s="37"/>
      <c r="SCI159" s="37"/>
      <c r="SCJ159" s="37"/>
      <c r="SCK159" s="37"/>
      <c r="SCL159" s="37"/>
      <c r="SCM159" s="37"/>
      <c r="SCN159" s="37"/>
      <c r="SCO159" s="37"/>
      <c r="SCP159" s="37"/>
      <c r="SCQ159" s="37"/>
      <c r="SCR159" s="37"/>
      <c r="SCS159" s="37"/>
      <c r="SCT159" s="37"/>
      <c r="SCU159" s="37"/>
      <c r="SCV159" s="37"/>
      <c r="SCW159" s="37"/>
      <c r="SCX159" s="37"/>
      <c r="SCY159" s="37"/>
      <c r="SCZ159" s="37"/>
      <c r="SDA159" s="37"/>
      <c r="SDB159" s="37"/>
      <c r="SDC159" s="37"/>
      <c r="SDD159" s="37"/>
      <c r="SDE159" s="37"/>
      <c r="SDF159" s="37"/>
      <c r="SDG159" s="37"/>
      <c r="SDH159" s="37"/>
      <c r="SDI159" s="37"/>
      <c r="SDJ159" s="37"/>
      <c r="SDK159" s="37"/>
      <c r="SDL159" s="37"/>
      <c r="SDM159" s="37"/>
      <c r="SDN159" s="37"/>
      <c r="SDO159" s="37"/>
      <c r="SDP159" s="37"/>
      <c r="SDQ159" s="37"/>
      <c r="SDR159" s="37"/>
      <c r="SDS159" s="37"/>
      <c r="SDT159" s="37"/>
      <c r="SDU159" s="37"/>
      <c r="SDV159" s="37"/>
      <c r="SDW159" s="37"/>
      <c r="SDX159" s="37"/>
      <c r="SDY159" s="37"/>
      <c r="SDZ159" s="37"/>
      <c r="SEA159" s="37"/>
      <c r="SEB159" s="37"/>
      <c r="SEC159" s="37"/>
      <c r="SED159" s="37"/>
      <c r="SEE159" s="37"/>
      <c r="SEF159" s="37"/>
      <c r="SEG159" s="37"/>
      <c r="SEH159" s="37"/>
      <c r="SEI159" s="37"/>
      <c r="SEJ159" s="37"/>
      <c r="SEK159" s="37"/>
      <c r="SEL159" s="37"/>
      <c r="SEM159" s="37"/>
      <c r="SEN159" s="37"/>
      <c r="SEO159" s="37"/>
      <c r="SEP159" s="37"/>
      <c r="SEQ159" s="37"/>
      <c r="SER159" s="37"/>
      <c r="SES159" s="37"/>
      <c r="SET159" s="37"/>
      <c r="SEU159" s="37"/>
      <c r="SEV159" s="37"/>
      <c r="SEW159" s="37"/>
      <c r="SEX159" s="37"/>
      <c r="SEY159" s="37"/>
      <c r="SEZ159" s="37"/>
      <c r="SFA159" s="37"/>
      <c r="SFB159" s="37"/>
      <c r="SFC159" s="37"/>
      <c r="SFD159" s="37"/>
      <c r="SFE159" s="37"/>
      <c r="SFF159" s="37"/>
      <c r="SFG159" s="37"/>
      <c r="SFH159" s="37"/>
      <c r="SFI159" s="37"/>
      <c r="SFJ159" s="37"/>
      <c r="SFK159" s="37"/>
      <c r="SFL159" s="37"/>
      <c r="SFM159" s="37"/>
      <c r="SFN159" s="37"/>
      <c r="SFO159" s="37"/>
      <c r="SFP159" s="37"/>
      <c r="SFQ159" s="37"/>
      <c r="SFR159" s="37"/>
      <c r="SFS159" s="37"/>
      <c r="SFT159" s="37"/>
      <c r="SFU159" s="37"/>
      <c r="SFV159" s="37"/>
      <c r="SFW159" s="37"/>
      <c r="SFX159" s="37"/>
      <c r="SFY159" s="37"/>
      <c r="SFZ159" s="37"/>
      <c r="SGA159" s="37"/>
      <c r="SGB159" s="37"/>
      <c r="SGC159" s="37"/>
      <c r="SGD159" s="37"/>
      <c r="SGE159" s="37"/>
      <c r="SGF159" s="37"/>
      <c r="SGG159" s="37"/>
      <c r="SGH159" s="37"/>
      <c r="SGI159" s="37"/>
      <c r="SGJ159" s="37"/>
      <c r="SGK159" s="37"/>
      <c r="SGL159" s="37"/>
      <c r="SGM159" s="37"/>
      <c r="SGN159" s="37"/>
      <c r="SGO159" s="37"/>
      <c r="SGP159" s="37"/>
      <c r="SGQ159" s="37"/>
      <c r="SGR159" s="37"/>
      <c r="SGS159" s="37"/>
      <c r="SGT159" s="37"/>
      <c r="SGU159" s="37"/>
      <c r="SGV159" s="37"/>
      <c r="SGW159" s="37"/>
      <c r="SGX159" s="37"/>
      <c r="SGY159" s="37"/>
      <c r="SGZ159" s="37"/>
      <c r="SHA159" s="37"/>
      <c r="SHB159" s="37"/>
      <c r="SHC159" s="37"/>
      <c r="SHD159" s="37"/>
      <c r="SHE159" s="37"/>
      <c r="SHF159" s="37"/>
      <c r="SHG159" s="37"/>
      <c r="SHH159" s="37"/>
      <c r="SHI159" s="37"/>
      <c r="SHJ159" s="37"/>
      <c r="SHK159" s="37"/>
      <c r="SHL159" s="37"/>
      <c r="SHM159" s="37"/>
      <c r="SHN159" s="37"/>
      <c r="SHO159" s="37"/>
      <c r="SHP159" s="37"/>
      <c r="SHQ159" s="37"/>
      <c r="SHR159" s="37"/>
      <c r="SHS159" s="37"/>
      <c r="SHT159" s="37"/>
      <c r="SHU159" s="37"/>
      <c r="SHV159" s="37"/>
      <c r="SHW159" s="37"/>
      <c r="SHX159" s="37"/>
      <c r="SHY159" s="37"/>
      <c r="SHZ159" s="37"/>
      <c r="SIA159" s="37"/>
      <c r="SIB159" s="37"/>
      <c r="SIC159" s="37"/>
      <c r="SID159" s="37"/>
      <c r="SIE159" s="37"/>
      <c r="SIF159" s="37"/>
      <c r="SIG159" s="37"/>
      <c r="SIH159" s="37"/>
      <c r="SII159" s="37"/>
      <c r="SIJ159" s="37"/>
      <c r="SIK159" s="37"/>
      <c r="SIL159" s="37"/>
      <c r="SIM159" s="37"/>
      <c r="SIN159" s="37"/>
      <c r="SIO159" s="37"/>
      <c r="SIP159" s="37"/>
      <c r="SIQ159" s="37"/>
      <c r="SIR159" s="37"/>
      <c r="SIS159" s="37"/>
      <c r="SIT159" s="37"/>
      <c r="SIU159" s="37"/>
      <c r="SIV159" s="37"/>
      <c r="SIW159" s="37"/>
      <c r="SIX159" s="37"/>
      <c r="SIY159" s="37"/>
      <c r="SIZ159" s="37"/>
      <c r="SJA159" s="37"/>
      <c r="SJB159" s="37"/>
      <c r="SJC159" s="37"/>
      <c r="SJD159" s="37"/>
      <c r="SJE159" s="37"/>
      <c r="SJF159" s="37"/>
      <c r="SJG159" s="37"/>
      <c r="SJH159" s="37"/>
      <c r="SJI159" s="37"/>
      <c r="SJJ159" s="37"/>
      <c r="SJK159" s="37"/>
      <c r="SJL159" s="37"/>
      <c r="SJM159" s="37"/>
      <c r="SJN159" s="37"/>
      <c r="SJO159" s="37"/>
      <c r="SJP159" s="37"/>
      <c r="SJQ159" s="37"/>
      <c r="SJR159" s="37"/>
      <c r="SJS159" s="37"/>
      <c r="SJT159" s="37"/>
      <c r="SJU159" s="37"/>
      <c r="SJV159" s="37"/>
      <c r="SJW159" s="37"/>
      <c r="SJX159" s="37"/>
      <c r="SJY159" s="37"/>
      <c r="SJZ159" s="37"/>
      <c r="SKA159" s="37"/>
      <c r="SKB159" s="37"/>
      <c r="SKC159" s="37"/>
      <c r="SKD159" s="37"/>
      <c r="SKE159" s="37"/>
      <c r="SKF159" s="37"/>
      <c r="SKG159" s="37"/>
      <c r="SKH159" s="37"/>
      <c r="SKI159" s="37"/>
      <c r="SKJ159" s="37"/>
      <c r="SKK159" s="37"/>
      <c r="SKL159" s="37"/>
      <c r="SKM159" s="37"/>
      <c r="SKN159" s="37"/>
      <c r="SKO159" s="37"/>
      <c r="SKP159" s="37"/>
      <c r="SKQ159" s="37"/>
      <c r="SKR159" s="37"/>
      <c r="SKS159" s="37"/>
      <c r="SKT159" s="37"/>
      <c r="SKU159" s="37"/>
      <c r="SKV159" s="37"/>
      <c r="SKW159" s="37"/>
      <c r="SKX159" s="37"/>
      <c r="SKY159" s="37"/>
      <c r="SKZ159" s="37"/>
      <c r="SLA159" s="37"/>
      <c r="SLB159" s="37"/>
      <c r="SLC159" s="37"/>
      <c r="SLD159" s="37"/>
      <c r="SLE159" s="37"/>
      <c r="SLF159" s="37"/>
      <c r="SLG159" s="37"/>
      <c r="SLH159" s="37"/>
      <c r="SLI159" s="37"/>
      <c r="SLJ159" s="37"/>
      <c r="SLK159" s="37"/>
      <c r="SLL159" s="37"/>
      <c r="SLM159" s="37"/>
      <c r="SLN159" s="37"/>
      <c r="SLO159" s="37"/>
      <c r="SLP159" s="37"/>
      <c r="SLQ159" s="37"/>
      <c r="SLR159" s="37"/>
      <c r="SLS159" s="37"/>
      <c r="SLT159" s="37"/>
      <c r="SLU159" s="37"/>
      <c r="SLV159" s="37"/>
      <c r="SLW159" s="37"/>
      <c r="SLX159" s="37"/>
      <c r="SLY159" s="37"/>
      <c r="SLZ159" s="37"/>
      <c r="SMA159" s="37"/>
      <c r="SMB159" s="37"/>
      <c r="SMC159" s="37"/>
      <c r="SMD159" s="37"/>
      <c r="SME159" s="37"/>
      <c r="SMF159" s="37"/>
      <c r="SMG159" s="37"/>
      <c r="SMH159" s="37"/>
      <c r="SMI159" s="37"/>
      <c r="SMJ159" s="37"/>
      <c r="SMK159" s="37"/>
      <c r="SML159" s="37"/>
      <c r="SMM159" s="37"/>
      <c r="SMN159" s="37"/>
      <c r="SMO159" s="37"/>
      <c r="SMP159" s="37"/>
      <c r="SMQ159" s="37"/>
      <c r="SMR159" s="37"/>
      <c r="SMS159" s="37"/>
      <c r="SMT159" s="37"/>
      <c r="SMU159" s="37"/>
      <c r="SMV159" s="37"/>
      <c r="SMW159" s="37"/>
      <c r="SMX159" s="37"/>
      <c r="SMY159" s="37"/>
      <c r="SMZ159" s="37"/>
      <c r="SNA159" s="37"/>
      <c r="SNB159" s="37"/>
      <c r="SNC159" s="37"/>
      <c r="SND159" s="37"/>
      <c r="SNE159" s="37"/>
      <c r="SNF159" s="37"/>
      <c r="SNG159" s="37"/>
      <c r="SNH159" s="37"/>
      <c r="SNI159" s="37"/>
      <c r="SNJ159" s="37"/>
      <c r="SNK159" s="37"/>
      <c r="SNL159" s="37"/>
      <c r="SNM159" s="37"/>
      <c r="SNN159" s="37"/>
      <c r="SNO159" s="37"/>
      <c r="SNP159" s="37"/>
      <c r="SNQ159" s="37"/>
      <c r="SNR159" s="37"/>
      <c r="SNS159" s="37"/>
      <c r="SNT159" s="37"/>
      <c r="SNU159" s="37"/>
      <c r="SNV159" s="37"/>
      <c r="SNW159" s="37"/>
      <c r="SNX159" s="37"/>
      <c r="SNY159" s="37"/>
      <c r="SNZ159" s="37"/>
      <c r="SOA159" s="37"/>
      <c r="SOB159" s="37"/>
      <c r="SOC159" s="37"/>
      <c r="SOD159" s="37"/>
      <c r="SOE159" s="37"/>
      <c r="SOF159" s="37"/>
      <c r="SOG159" s="37"/>
      <c r="SOH159" s="37"/>
      <c r="SOI159" s="37"/>
      <c r="SOJ159" s="37"/>
      <c r="SOK159" s="37"/>
      <c r="SOL159" s="37"/>
      <c r="SOM159" s="37"/>
      <c r="SON159" s="37"/>
      <c r="SOO159" s="37"/>
      <c r="SOP159" s="37"/>
      <c r="SOQ159" s="37"/>
      <c r="SOR159" s="37"/>
      <c r="SOS159" s="37"/>
      <c r="SOT159" s="37"/>
      <c r="SOU159" s="37"/>
      <c r="SOV159" s="37"/>
      <c r="SOW159" s="37"/>
      <c r="SOX159" s="37"/>
      <c r="SOY159" s="37"/>
      <c r="SOZ159" s="37"/>
      <c r="SPA159" s="37"/>
      <c r="SPB159" s="37"/>
      <c r="SPC159" s="37"/>
      <c r="SPD159" s="37"/>
      <c r="SPE159" s="37"/>
      <c r="SPF159" s="37"/>
      <c r="SPG159" s="37"/>
      <c r="SPH159" s="37"/>
      <c r="SPI159" s="37"/>
      <c r="SPJ159" s="37"/>
      <c r="SPK159" s="37"/>
      <c r="SPL159" s="37"/>
      <c r="SPM159" s="37"/>
      <c r="SPN159" s="37"/>
      <c r="SPO159" s="37"/>
      <c r="SPP159" s="37"/>
      <c r="SPQ159" s="37"/>
      <c r="SPR159" s="37"/>
      <c r="SPS159" s="37"/>
      <c r="SPT159" s="37"/>
      <c r="SPU159" s="37"/>
      <c r="SPV159" s="37"/>
      <c r="SPW159" s="37"/>
      <c r="SPX159" s="37"/>
      <c r="SPY159" s="37"/>
      <c r="SPZ159" s="37"/>
      <c r="SQA159" s="37"/>
      <c r="SQB159" s="37"/>
      <c r="SQC159" s="37"/>
      <c r="SQD159" s="37"/>
      <c r="SQE159" s="37"/>
      <c r="SQF159" s="37"/>
      <c r="SQG159" s="37"/>
      <c r="SQH159" s="37"/>
      <c r="SQI159" s="37"/>
      <c r="SQJ159" s="37"/>
      <c r="SQK159" s="37"/>
      <c r="SQL159" s="37"/>
      <c r="SQM159" s="37"/>
      <c r="SQN159" s="37"/>
      <c r="SQO159" s="37"/>
      <c r="SQP159" s="37"/>
      <c r="SQQ159" s="37"/>
      <c r="SQR159" s="37"/>
      <c r="SQS159" s="37"/>
      <c r="SQT159" s="37"/>
      <c r="SQU159" s="37"/>
      <c r="SQV159" s="37"/>
      <c r="SQW159" s="37"/>
      <c r="SQX159" s="37"/>
      <c r="SQY159" s="37"/>
      <c r="SQZ159" s="37"/>
      <c r="SRA159" s="37"/>
      <c r="SRB159" s="37"/>
      <c r="SRC159" s="37"/>
      <c r="SRD159" s="37"/>
      <c r="SRE159" s="37"/>
      <c r="SRF159" s="37"/>
      <c r="SRG159" s="37"/>
      <c r="SRH159" s="37"/>
      <c r="SRI159" s="37"/>
      <c r="SRJ159" s="37"/>
      <c r="SRK159" s="37"/>
      <c r="SRL159" s="37"/>
      <c r="SRM159" s="37"/>
      <c r="SRN159" s="37"/>
      <c r="SRO159" s="37"/>
      <c r="SRP159" s="37"/>
      <c r="SRQ159" s="37"/>
      <c r="SRR159" s="37"/>
      <c r="SRS159" s="37"/>
      <c r="SRT159" s="37"/>
      <c r="SRU159" s="37"/>
      <c r="SRV159" s="37"/>
      <c r="SRW159" s="37"/>
      <c r="SRX159" s="37"/>
      <c r="SRY159" s="37"/>
      <c r="SRZ159" s="37"/>
      <c r="SSA159" s="37"/>
      <c r="SSB159" s="37"/>
      <c r="SSC159" s="37"/>
      <c r="SSD159" s="37"/>
      <c r="SSE159" s="37"/>
      <c r="SSF159" s="37"/>
      <c r="SSG159" s="37"/>
      <c r="SSH159" s="37"/>
      <c r="SSI159" s="37"/>
      <c r="SSJ159" s="37"/>
      <c r="SSK159" s="37"/>
      <c r="SSL159" s="37"/>
      <c r="SSM159" s="37"/>
      <c r="SSN159" s="37"/>
      <c r="SSO159" s="37"/>
      <c r="SSP159" s="37"/>
      <c r="SSQ159" s="37"/>
      <c r="SSR159" s="37"/>
      <c r="SSS159" s="37"/>
      <c r="SST159" s="37"/>
      <c r="SSU159" s="37"/>
      <c r="SSV159" s="37"/>
      <c r="SSW159" s="37"/>
      <c r="SSX159" s="37"/>
      <c r="SSY159" s="37"/>
      <c r="SSZ159" s="37"/>
      <c r="STA159" s="37"/>
      <c r="STB159" s="37"/>
      <c r="STC159" s="37"/>
      <c r="STD159" s="37"/>
      <c r="STE159" s="37"/>
      <c r="STF159" s="37"/>
      <c r="STG159" s="37"/>
      <c r="STH159" s="37"/>
      <c r="STI159" s="37"/>
      <c r="STJ159" s="37"/>
      <c r="STK159" s="37"/>
      <c r="STL159" s="37"/>
      <c r="STM159" s="37"/>
      <c r="STN159" s="37"/>
      <c r="STO159" s="37"/>
      <c r="STP159" s="37"/>
      <c r="STQ159" s="37"/>
      <c r="STR159" s="37"/>
      <c r="STS159" s="37"/>
      <c r="STT159" s="37"/>
      <c r="STU159" s="37"/>
      <c r="STV159" s="37"/>
      <c r="STW159" s="37"/>
      <c r="STX159" s="37"/>
      <c r="STY159" s="37"/>
      <c r="STZ159" s="37"/>
      <c r="SUA159" s="37"/>
      <c r="SUB159" s="37"/>
      <c r="SUC159" s="37"/>
      <c r="SUD159" s="37"/>
      <c r="SUE159" s="37"/>
      <c r="SUF159" s="37"/>
      <c r="SUG159" s="37"/>
      <c r="SUH159" s="37"/>
      <c r="SUI159" s="37"/>
      <c r="SUJ159" s="37"/>
      <c r="SUK159" s="37"/>
      <c r="SUL159" s="37"/>
      <c r="SUM159" s="37"/>
      <c r="SUN159" s="37"/>
      <c r="SUO159" s="37"/>
      <c r="SUP159" s="37"/>
      <c r="SUQ159" s="37"/>
      <c r="SUR159" s="37"/>
      <c r="SUS159" s="37"/>
      <c r="SUT159" s="37"/>
      <c r="SUU159" s="37"/>
      <c r="SUV159" s="37"/>
      <c r="SUW159" s="37"/>
      <c r="SUX159" s="37"/>
      <c r="SUY159" s="37"/>
      <c r="SUZ159" s="37"/>
      <c r="SVA159" s="37"/>
      <c r="SVB159" s="37"/>
      <c r="SVC159" s="37"/>
      <c r="SVD159" s="37"/>
      <c r="SVE159" s="37"/>
      <c r="SVF159" s="37"/>
      <c r="SVG159" s="37"/>
      <c r="SVH159" s="37"/>
      <c r="SVI159" s="37"/>
      <c r="SVJ159" s="37"/>
      <c r="SVK159" s="37"/>
      <c r="SVL159" s="37"/>
      <c r="SVM159" s="37"/>
      <c r="SVN159" s="37"/>
      <c r="SVO159" s="37"/>
      <c r="SVP159" s="37"/>
      <c r="SVQ159" s="37"/>
      <c r="SVR159" s="37"/>
      <c r="SVS159" s="37"/>
      <c r="SVT159" s="37"/>
      <c r="SVU159" s="37"/>
      <c r="SVV159" s="37"/>
      <c r="SVW159" s="37"/>
      <c r="SVX159" s="37"/>
      <c r="SVY159" s="37"/>
      <c r="SVZ159" s="37"/>
      <c r="SWA159" s="37"/>
      <c r="SWB159" s="37"/>
      <c r="SWC159" s="37"/>
      <c r="SWD159" s="37"/>
      <c r="SWE159" s="37"/>
      <c r="SWF159" s="37"/>
      <c r="SWG159" s="37"/>
      <c r="SWH159" s="37"/>
      <c r="SWI159" s="37"/>
      <c r="SWJ159" s="37"/>
      <c r="SWK159" s="37"/>
      <c r="SWL159" s="37"/>
      <c r="SWM159" s="37"/>
      <c r="SWN159" s="37"/>
      <c r="SWO159" s="37"/>
      <c r="SWP159" s="37"/>
      <c r="SWQ159" s="37"/>
      <c r="SWR159" s="37"/>
      <c r="SWS159" s="37"/>
      <c r="SWT159" s="37"/>
      <c r="SWU159" s="37"/>
      <c r="SWV159" s="37"/>
      <c r="SWW159" s="37"/>
      <c r="SWX159" s="37"/>
      <c r="SWY159" s="37"/>
      <c r="SWZ159" s="37"/>
      <c r="SXA159" s="37"/>
      <c r="SXB159" s="37"/>
      <c r="SXC159" s="37"/>
      <c r="SXD159" s="37"/>
      <c r="SXE159" s="37"/>
      <c r="SXF159" s="37"/>
      <c r="SXG159" s="37"/>
      <c r="SXH159" s="37"/>
      <c r="SXI159" s="37"/>
      <c r="SXJ159" s="37"/>
      <c r="SXK159" s="37"/>
      <c r="SXL159" s="37"/>
      <c r="SXM159" s="37"/>
      <c r="SXN159" s="37"/>
      <c r="SXO159" s="37"/>
      <c r="SXP159" s="37"/>
      <c r="SXQ159" s="37"/>
      <c r="SXR159" s="37"/>
      <c r="SXS159" s="37"/>
      <c r="SXT159" s="37"/>
      <c r="SXU159" s="37"/>
      <c r="SXV159" s="37"/>
      <c r="SXW159" s="37"/>
      <c r="SXX159" s="37"/>
      <c r="SXY159" s="37"/>
      <c r="SXZ159" s="37"/>
      <c r="SYA159" s="37"/>
      <c r="SYB159" s="37"/>
      <c r="SYC159" s="37"/>
      <c r="SYD159" s="37"/>
      <c r="SYE159" s="37"/>
      <c r="SYF159" s="37"/>
      <c r="SYG159" s="37"/>
      <c r="SYH159" s="37"/>
      <c r="SYI159" s="37"/>
      <c r="SYJ159" s="37"/>
      <c r="SYK159" s="37"/>
      <c r="SYL159" s="37"/>
      <c r="SYM159" s="37"/>
      <c r="SYN159" s="37"/>
      <c r="SYO159" s="37"/>
      <c r="SYP159" s="37"/>
      <c r="SYQ159" s="37"/>
      <c r="SYR159" s="37"/>
      <c r="SYS159" s="37"/>
      <c r="SYT159" s="37"/>
      <c r="SYU159" s="37"/>
      <c r="SYV159" s="37"/>
      <c r="SYW159" s="37"/>
      <c r="SYX159" s="37"/>
      <c r="SYY159" s="37"/>
      <c r="SYZ159" s="37"/>
      <c r="SZA159" s="37"/>
      <c r="SZB159" s="37"/>
      <c r="SZC159" s="37"/>
      <c r="SZD159" s="37"/>
      <c r="SZE159" s="37"/>
      <c r="SZF159" s="37"/>
      <c r="SZG159" s="37"/>
      <c r="SZH159" s="37"/>
      <c r="SZI159" s="37"/>
      <c r="SZJ159" s="37"/>
      <c r="SZK159" s="37"/>
      <c r="SZL159" s="37"/>
      <c r="SZM159" s="37"/>
      <c r="SZN159" s="37"/>
      <c r="SZO159" s="37"/>
      <c r="SZP159" s="37"/>
      <c r="SZQ159" s="37"/>
      <c r="SZR159" s="37"/>
      <c r="SZS159" s="37"/>
      <c r="SZT159" s="37"/>
      <c r="SZU159" s="37"/>
      <c r="SZV159" s="37"/>
      <c r="SZW159" s="37"/>
      <c r="SZX159" s="37"/>
      <c r="SZY159" s="37"/>
      <c r="SZZ159" s="37"/>
      <c r="TAA159" s="37"/>
      <c r="TAB159" s="37"/>
      <c r="TAC159" s="37"/>
      <c r="TAD159" s="37"/>
      <c r="TAE159" s="37"/>
      <c r="TAF159" s="37"/>
      <c r="TAG159" s="37"/>
      <c r="TAH159" s="37"/>
      <c r="TAI159" s="37"/>
      <c r="TAJ159" s="37"/>
      <c r="TAK159" s="37"/>
      <c r="TAL159" s="37"/>
      <c r="TAM159" s="37"/>
      <c r="TAN159" s="37"/>
      <c r="TAO159" s="37"/>
      <c r="TAP159" s="37"/>
      <c r="TAQ159" s="37"/>
      <c r="TAR159" s="37"/>
      <c r="TAS159" s="37"/>
      <c r="TAT159" s="37"/>
      <c r="TAU159" s="37"/>
      <c r="TAV159" s="37"/>
      <c r="TAW159" s="37"/>
      <c r="TAX159" s="37"/>
      <c r="TAY159" s="37"/>
      <c r="TAZ159" s="37"/>
      <c r="TBA159" s="37"/>
      <c r="TBB159" s="37"/>
      <c r="TBC159" s="37"/>
      <c r="TBD159" s="37"/>
      <c r="TBE159" s="37"/>
      <c r="TBF159" s="37"/>
      <c r="TBG159" s="37"/>
      <c r="TBH159" s="37"/>
      <c r="TBI159" s="37"/>
      <c r="TBJ159" s="37"/>
      <c r="TBK159" s="37"/>
      <c r="TBL159" s="37"/>
      <c r="TBM159" s="37"/>
      <c r="TBN159" s="37"/>
      <c r="TBO159" s="37"/>
      <c r="TBP159" s="37"/>
      <c r="TBQ159" s="37"/>
      <c r="TBR159" s="37"/>
      <c r="TBS159" s="37"/>
      <c r="TBT159" s="37"/>
      <c r="TBU159" s="37"/>
      <c r="TBV159" s="37"/>
      <c r="TBW159" s="37"/>
      <c r="TBX159" s="37"/>
      <c r="TBY159" s="37"/>
      <c r="TBZ159" s="37"/>
      <c r="TCA159" s="37"/>
      <c r="TCB159" s="37"/>
      <c r="TCC159" s="37"/>
      <c r="TCD159" s="37"/>
      <c r="TCE159" s="37"/>
      <c r="TCF159" s="37"/>
      <c r="TCG159" s="37"/>
      <c r="TCH159" s="37"/>
      <c r="TCI159" s="37"/>
      <c r="TCJ159" s="37"/>
      <c r="TCK159" s="37"/>
      <c r="TCL159" s="37"/>
      <c r="TCM159" s="37"/>
      <c r="TCN159" s="37"/>
      <c r="TCO159" s="37"/>
      <c r="TCP159" s="37"/>
      <c r="TCQ159" s="37"/>
      <c r="TCR159" s="37"/>
      <c r="TCS159" s="37"/>
      <c r="TCT159" s="37"/>
      <c r="TCU159" s="37"/>
      <c r="TCV159" s="37"/>
      <c r="TCW159" s="37"/>
      <c r="TCX159" s="37"/>
      <c r="TCY159" s="37"/>
      <c r="TCZ159" s="37"/>
      <c r="TDA159" s="37"/>
      <c r="TDB159" s="37"/>
      <c r="TDC159" s="37"/>
      <c r="TDD159" s="37"/>
      <c r="TDE159" s="37"/>
      <c r="TDF159" s="37"/>
      <c r="TDG159" s="37"/>
      <c r="TDH159" s="37"/>
      <c r="TDI159" s="37"/>
      <c r="TDJ159" s="37"/>
      <c r="TDK159" s="37"/>
      <c r="TDL159" s="37"/>
      <c r="TDM159" s="37"/>
      <c r="TDN159" s="37"/>
      <c r="TDO159" s="37"/>
      <c r="TDP159" s="37"/>
      <c r="TDQ159" s="37"/>
      <c r="TDR159" s="37"/>
      <c r="TDS159" s="37"/>
      <c r="TDT159" s="37"/>
      <c r="TDU159" s="37"/>
      <c r="TDV159" s="37"/>
      <c r="TDW159" s="37"/>
      <c r="TDX159" s="37"/>
      <c r="TDY159" s="37"/>
      <c r="TDZ159" s="37"/>
      <c r="TEA159" s="37"/>
      <c r="TEB159" s="37"/>
      <c r="TEC159" s="37"/>
      <c r="TED159" s="37"/>
      <c r="TEE159" s="37"/>
      <c r="TEF159" s="37"/>
      <c r="TEG159" s="37"/>
      <c r="TEH159" s="37"/>
      <c r="TEI159" s="37"/>
      <c r="TEJ159" s="37"/>
      <c r="TEK159" s="37"/>
      <c r="TEL159" s="37"/>
      <c r="TEM159" s="37"/>
      <c r="TEN159" s="37"/>
      <c r="TEO159" s="37"/>
      <c r="TEP159" s="37"/>
      <c r="TEQ159" s="37"/>
      <c r="TER159" s="37"/>
      <c r="TES159" s="37"/>
      <c r="TET159" s="37"/>
      <c r="TEU159" s="37"/>
      <c r="TEV159" s="37"/>
      <c r="TEW159" s="37"/>
      <c r="TEX159" s="37"/>
      <c r="TEY159" s="37"/>
      <c r="TEZ159" s="37"/>
      <c r="TFA159" s="37"/>
      <c r="TFB159" s="37"/>
      <c r="TFC159" s="37"/>
      <c r="TFD159" s="37"/>
      <c r="TFE159" s="37"/>
      <c r="TFF159" s="37"/>
      <c r="TFG159" s="37"/>
      <c r="TFH159" s="37"/>
      <c r="TFI159" s="37"/>
      <c r="TFJ159" s="37"/>
      <c r="TFK159" s="37"/>
      <c r="TFL159" s="37"/>
      <c r="TFM159" s="37"/>
      <c r="TFN159" s="37"/>
      <c r="TFO159" s="37"/>
      <c r="TFP159" s="37"/>
      <c r="TFQ159" s="37"/>
      <c r="TFR159" s="37"/>
      <c r="TFS159" s="37"/>
      <c r="TFT159" s="37"/>
      <c r="TFU159" s="37"/>
      <c r="TFV159" s="37"/>
      <c r="TFW159" s="37"/>
      <c r="TFX159" s="37"/>
      <c r="TFY159" s="37"/>
      <c r="TFZ159" s="37"/>
      <c r="TGA159" s="37"/>
      <c r="TGB159" s="37"/>
      <c r="TGC159" s="37"/>
      <c r="TGD159" s="37"/>
      <c r="TGE159" s="37"/>
      <c r="TGF159" s="37"/>
      <c r="TGG159" s="37"/>
      <c r="TGH159" s="37"/>
      <c r="TGI159" s="37"/>
      <c r="TGJ159" s="37"/>
      <c r="TGK159" s="37"/>
      <c r="TGL159" s="37"/>
      <c r="TGM159" s="37"/>
      <c r="TGN159" s="37"/>
      <c r="TGO159" s="37"/>
      <c r="TGP159" s="37"/>
      <c r="TGQ159" s="37"/>
      <c r="TGR159" s="37"/>
      <c r="TGS159" s="37"/>
      <c r="TGT159" s="37"/>
      <c r="TGU159" s="37"/>
      <c r="TGV159" s="37"/>
      <c r="TGW159" s="37"/>
      <c r="TGX159" s="37"/>
      <c r="TGY159" s="37"/>
      <c r="TGZ159" s="37"/>
      <c r="THA159" s="37"/>
      <c r="THB159" s="37"/>
      <c r="THC159" s="37"/>
      <c r="THD159" s="37"/>
      <c r="THE159" s="37"/>
      <c r="THF159" s="37"/>
      <c r="THG159" s="37"/>
      <c r="THH159" s="37"/>
      <c r="THI159" s="37"/>
      <c r="THJ159" s="37"/>
      <c r="THK159" s="37"/>
      <c r="THL159" s="37"/>
      <c r="THM159" s="37"/>
      <c r="THN159" s="37"/>
      <c r="THO159" s="37"/>
      <c r="THP159" s="37"/>
      <c r="THQ159" s="37"/>
      <c r="THR159" s="37"/>
      <c r="THS159" s="37"/>
      <c r="THT159" s="37"/>
      <c r="THU159" s="37"/>
      <c r="THV159" s="37"/>
      <c r="THW159" s="37"/>
      <c r="THX159" s="37"/>
      <c r="THY159" s="37"/>
      <c r="THZ159" s="37"/>
      <c r="TIA159" s="37"/>
      <c r="TIB159" s="37"/>
      <c r="TIC159" s="37"/>
      <c r="TID159" s="37"/>
      <c r="TIE159" s="37"/>
      <c r="TIF159" s="37"/>
      <c r="TIG159" s="37"/>
      <c r="TIH159" s="37"/>
      <c r="TII159" s="37"/>
      <c r="TIJ159" s="37"/>
      <c r="TIK159" s="37"/>
      <c r="TIL159" s="37"/>
      <c r="TIM159" s="37"/>
      <c r="TIN159" s="37"/>
      <c r="TIO159" s="37"/>
      <c r="TIP159" s="37"/>
      <c r="TIQ159" s="37"/>
      <c r="TIR159" s="37"/>
      <c r="TIS159" s="37"/>
      <c r="TIT159" s="37"/>
      <c r="TIU159" s="37"/>
      <c r="TIV159" s="37"/>
      <c r="TIW159" s="37"/>
      <c r="TIX159" s="37"/>
      <c r="TIY159" s="37"/>
      <c r="TIZ159" s="37"/>
      <c r="TJA159" s="37"/>
      <c r="TJB159" s="37"/>
      <c r="TJC159" s="37"/>
      <c r="TJD159" s="37"/>
      <c r="TJE159" s="37"/>
      <c r="TJF159" s="37"/>
      <c r="TJG159" s="37"/>
      <c r="TJH159" s="37"/>
      <c r="TJI159" s="37"/>
      <c r="TJJ159" s="37"/>
      <c r="TJK159" s="37"/>
      <c r="TJL159" s="37"/>
      <c r="TJM159" s="37"/>
      <c r="TJN159" s="37"/>
      <c r="TJO159" s="37"/>
      <c r="TJP159" s="37"/>
      <c r="TJQ159" s="37"/>
      <c r="TJR159" s="37"/>
      <c r="TJS159" s="37"/>
      <c r="TJT159" s="37"/>
      <c r="TJU159" s="37"/>
      <c r="TJV159" s="37"/>
      <c r="TJW159" s="37"/>
      <c r="TJX159" s="37"/>
      <c r="TJY159" s="37"/>
      <c r="TJZ159" s="37"/>
      <c r="TKA159" s="37"/>
      <c r="TKB159" s="37"/>
      <c r="TKC159" s="37"/>
      <c r="TKD159" s="37"/>
      <c r="TKE159" s="37"/>
      <c r="TKF159" s="37"/>
      <c r="TKG159" s="37"/>
      <c r="TKH159" s="37"/>
      <c r="TKI159" s="37"/>
      <c r="TKJ159" s="37"/>
      <c r="TKK159" s="37"/>
      <c r="TKL159" s="37"/>
      <c r="TKM159" s="37"/>
      <c r="TKN159" s="37"/>
      <c r="TKO159" s="37"/>
      <c r="TKP159" s="37"/>
      <c r="TKQ159" s="37"/>
      <c r="TKR159" s="37"/>
      <c r="TKS159" s="37"/>
      <c r="TKT159" s="37"/>
      <c r="TKU159" s="37"/>
      <c r="TKV159" s="37"/>
      <c r="TKW159" s="37"/>
      <c r="TKX159" s="37"/>
      <c r="TKY159" s="37"/>
      <c r="TKZ159" s="37"/>
      <c r="TLA159" s="37"/>
      <c r="TLB159" s="37"/>
      <c r="TLC159" s="37"/>
      <c r="TLD159" s="37"/>
      <c r="TLE159" s="37"/>
      <c r="TLF159" s="37"/>
      <c r="TLG159" s="37"/>
      <c r="TLH159" s="37"/>
      <c r="TLI159" s="37"/>
      <c r="TLJ159" s="37"/>
      <c r="TLK159" s="37"/>
      <c r="TLL159" s="37"/>
      <c r="TLM159" s="37"/>
      <c r="TLN159" s="37"/>
      <c r="TLO159" s="37"/>
      <c r="TLP159" s="37"/>
      <c r="TLQ159" s="37"/>
      <c r="TLR159" s="37"/>
      <c r="TLS159" s="37"/>
      <c r="TLT159" s="37"/>
      <c r="TLU159" s="37"/>
      <c r="TLV159" s="37"/>
      <c r="TLW159" s="37"/>
      <c r="TLX159" s="37"/>
      <c r="TLY159" s="37"/>
      <c r="TLZ159" s="37"/>
      <c r="TMA159" s="37"/>
      <c r="TMB159" s="37"/>
      <c r="TMC159" s="37"/>
      <c r="TMD159" s="37"/>
      <c r="TME159" s="37"/>
      <c r="TMF159" s="37"/>
      <c r="TMG159" s="37"/>
      <c r="TMH159" s="37"/>
      <c r="TMI159" s="37"/>
      <c r="TMJ159" s="37"/>
      <c r="TMK159" s="37"/>
      <c r="TML159" s="37"/>
      <c r="TMM159" s="37"/>
      <c r="TMN159" s="37"/>
      <c r="TMO159" s="37"/>
      <c r="TMP159" s="37"/>
      <c r="TMQ159" s="37"/>
      <c r="TMR159" s="37"/>
      <c r="TMS159" s="37"/>
      <c r="TMT159" s="37"/>
      <c r="TMU159" s="37"/>
      <c r="TMV159" s="37"/>
      <c r="TMW159" s="37"/>
      <c r="TMX159" s="37"/>
      <c r="TMY159" s="37"/>
      <c r="TMZ159" s="37"/>
      <c r="TNA159" s="37"/>
      <c r="TNB159" s="37"/>
      <c r="TNC159" s="37"/>
      <c r="TND159" s="37"/>
      <c r="TNE159" s="37"/>
      <c r="TNF159" s="37"/>
      <c r="TNG159" s="37"/>
      <c r="TNH159" s="37"/>
      <c r="TNI159" s="37"/>
      <c r="TNJ159" s="37"/>
      <c r="TNK159" s="37"/>
      <c r="TNL159" s="37"/>
      <c r="TNM159" s="37"/>
      <c r="TNN159" s="37"/>
      <c r="TNO159" s="37"/>
      <c r="TNP159" s="37"/>
      <c r="TNQ159" s="37"/>
      <c r="TNR159" s="37"/>
      <c r="TNS159" s="37"/>
      <c r="TNT159" s="37"/>
      <c r="TNU159" s="37"/>
      <c r="TNV159" s="37"/>
      <c r="TNW159" s="37"/>
      <c r="TNX159" s="37"/>
      <c r="TNY159" s="37"/>
      <c r="TNZ159" s="37"/>
      <c r="TOA159" s="37"/>
      <c r="TOB159" s="37"/>
      <c r="TOC159" s="37"/>
      <c r="TOD159" s="37"/>
      <c r="TOE159" s="37"/>
      <c r="TOF159" s="37"/>
      <c r="TOG159" s="37"/>
      <c r="TOH159" s="37"/>
      <c r="TOI159" s="37"/>
      <c r="TOJ159" s="37"/>
      <c r="TOK159" s="37"/>
      <c r="TOL159" s="37"/>
      <c r="TOM159" s="37"/>
      <c r="TON159" s="37"/>
      <c r="TOO159" s="37"/>
      <c r="TOP159" s="37"/>
      <c r="TOQ159" s="37"/>
      <c r="TOR159" s="37"/>
      <c r="TOS159" s="37"/>
      <c r="TOT159" s="37"/>
      <c r="TOU159" s="37"/>
      <c r="TOV159" s="37"/>
      <c r="TOW159" s="37"/>
      <c r="TOX159" s="37"/>
      <c r="TOY159" s="37"/>
      <c r="TOZ159" s="37"/>
      <c r="TPA159" s="37"/>
      <c r="TPB159" s="37"/>
      <c r="TPC159" s="37"/>
      <c r="TPD159" s="37"/>
      <c r="TPE159" s="37"/>
      <c r="TPF159" s="37"/>
      <c r="TPG159" s="37"/>
      <c r="TPH159" s="37"/>
      <c r="TPI159" s="37"/>
      <c r="TPJ159" s="37"/>
      <c r="TPK159" s="37"/>
      <c r="TPL159" s="37"/>
      <c r="TPM159" s="37"/>
      <c r="TPN159" s="37"/>
      <c r="TPO159" s="37"/>
      <c r="TPP159" s="37"/>
      <c r="TPQ159" s="37"/>
      <c r="TPR159" s="37"/>
      <c r="TPS159" s="37"/>
      <c r="TPT159" s="37"/>
      <c r="TPU159" s="37"/>
      <c r="TPV159" s="37"/>
      <c r="TPW159" s="37"/>
      <c r="TPX159" s="37"/>
      <c r="TPY159" s="37"/>
      <c r="TPZ159" s="37"/>
      <c r="TQA159" s="37"/>
      <c r="TQB159" s="37"/>
      <c r="TQC159" s="37"/>
      <c r="TQD159" s="37"/>
      <c r="TQE159" s="37"/>
      <c r="TQF159" s="37"/>
      <c r="TQG159" s="37"/>
      <c r="TQH159" s="37"/>
      <c r="TQI159" s="37"/>
      <c r="TQJ159" s="37"/>
      <c r="TQK159" s="37"/>
      <c r="TQL159" s="37"/>
      <c r="TQM159" s="37"/>
      <c r="TQN159" s="37"/>
      <c r="TQO159" s="37"/>
      <c r="TQP159" s="37"/>
      <c r="TQQ159" s="37"/>
      <c r="TQR159" s="37"/>
      <c r="TQS159" s="37"/>
      <c r="TQT159" s="37"/>
      <c r="TQU159" s="37"/>
      <c r="TQV159" s="37"/>
      <c r="TQW159" s="37"/>
      <c r="TQX159" s="37"/>
      <c r="TQY159" s="37"/>
      <c r="TQZ159" s="37"/>
      <c r="TRA159" s="37"/>
      <c r="TRB159" s="37"/>
      <c r="TRC159" s="37"/>
      <c r="TRD159" s="37"/>
      <c r="TRE159" s="37"/>
      <c r="TRF159" s="37"/>
      <c r="TRG159" s="37"/>
      <c r="TRH159" s="37"/>
      <c r="TRI159" s="37"/>
      <c r="TRJ159" s="37"/>
      <c r="TRK159" s="37"/>
      <c r="TRL159" s="37"/>
      <c r="TRM159" s="37"/>
      <c r="TRN159" s="37"/>
      <c r="TRO159" s="37"/>
      <c r="TRP159" s="37"/>
      <c r="TRQ159" s="37"/>
      <c r="TRR159" s="37"/>
      <c r="TRS159" s="37"/>
      <c r="TRT159" s="37"/>
      <c r="TRU159" s="37"/>
      <c r="TRV159" s="37"/>
      <c r="TRW159" s="37"/>
      <c r="TRX159" s="37"/>
      <c r="TRY159" s="37"/>
      <c r="TRZ159" s="37"/>
      <c r="TSA159" s="37"/>
      <c r="TSB159" s="37"/>
      <c r="TSC159" s="37"/>
      <c r="TSD159" s="37"/>
      <c r="TSE159" s="37"/>
      <c r="TSF159" s="37"/>
      <c r="TSG159" s="37"/>
      <c r="TSH159" s="37"/>
      <c r="TSI159" s="37"/>
      <c r="TSJ159" s="37"/>
      <c r="TSK159" s="37"/>
      <c r="TSL159" s="37"/>
      <c r="TSM159" s="37"/>
      <c r="TSN159" s="37"/>
      <c r="TSO159" s="37"/>
      <c r="TSP159" s="37"/>
      <c r="TSQ159" s="37"/>
      <c r="TSR159" s="37"/>
      <c r="TSS159" s="37"/>
      <c r="TST159" s="37"/>
      <c r="TSU159" s="37"/>
      <c r="TSV159" s="37"/>
      <c r="TSW159" s="37"/>
      <c r="TSX159" s="37"/>
      <c r="TSY159" s="37"/>
      <c r="TSZ159" s="37"/>
      <c r="TTA159" s="37"/>
      <c r="TTB159" s="37"/>
      <c r="TTC159" s="37"/>
      <c r="TTD159" s="37"/>
      <c r="TTE159" s="37"/>
      <c r="TTF159" s="37"/>
      <c r="TTG159" s="37"/>
      <c r="TTH159" s="37"/>
      <c r="TTI159" s="37"/>
      <c r="TTJ159" s="37"/>
      <c r="TTK159" s="37"/>
      <c r="TTL159" s="37"/>
      <c r="TTM159" s="37"/>
      <c r="TTN159" s="37"/>
      <c r="TTO159" s="37"/>
      <c r="TTP159" s="37"/>
      <c r="TTQ159" s="37"/>
      <c r="TTR159" s="37"/>
      <c r="TTS159" s="37"/>
      <c r="TTT159" s="37"/>
      <c r="TTU159" s="37"/>
      <c r="TTV159" s="37"/>
      <c r="TTW159" s="37"/>
      <c r="TTX159" s="37"/>
      <c r="TTY159" s="37"/>
      <c r="TTZ159" s="37"/>
      <c r="TUA159" s="37"/>
      <c r="TUB159" s="37"/>
      <c r="TUC159" s="37"/>
      <c r="TUD159" s="37"/>
      <c r="TUE159" s="37"/>
      <c r="TUF159" s="37"/>
      <c r="TUG159" s="37"/>
      <c r="TUH159" s="37"/>
      <c r="TUI159" s="37"/>
      <c r="TUJ159" s="37"/>
      <c r="TUK159" s="37"/>
      <c r="TUL159" s="37"/>
      <c r="TUM159" s="37"/>
      <c r="TUN159" s="37"/>
      <c r="TUO159" s="37"/>
      <c r="TUP159" s="37"/>
      <c r="TUQ159" s="37"/>
      <c r="TUR159" s="37"/>
      <c r="TUS159" s="37"/>
      <c r="TUT159" s="37"/>
      <c r="TUU159" s="37"/>
      <c r="TUV159" s="37"/>
      <c r="TUW159" s="37"/>
      <c r="TUX159" s="37"/>
      <c r="TUY159" s="37"/>
      <c r="TUZ159" s="37"/>
      <c r="TVA159" s="37"/>
      <c r="TVB159" s="37"/>
      <c r="TVC159" s="37"/>
      <c r="TVD159" s="37"/>
      <c r="TVE159" s="37"/>
      <c r="TVF159" s="37"/>
      <c r="TVG159" s="37"/>
      <c r="TVH159" s="37"/>
      <c r="TVI159" s="37"/>
      <c r="TVJ159" s="37"/>
      <c r="TVK159" s="37"/>
      <c r="TVL159" s="37"/>
      <c r="TVM159" s="37"/>
      <c r="TVN159" s="37"/>
      <c r="TVO159" s="37"/>
      <c r="TVP159" s="37"/>
      <c r="TVQ159" s="37"/>
      <c r="TVR159" s="37"/>
      <c r="TVS159" s="37"/>
      <c r="TVT159" s="37"/>
      <c r="TVU159" s="37"/>
      <c r="TVV159" s="37"/>
      <c r="TVW159" s="37"/>
      <c r="TVX159" s="37"/>
      <c r="TVY159" s="37"/>
      <c r="TVZ159" s="37"/>
      <c r="TWA159" s="37"/>
      <c r="TWB159" s="37"/>
      <c r="TWC159" s="37"/>
      <c r="TWD159" s="37"/>
      <c r="TWE159" s="37"/>
      <c r="TWF159" s="37"/>
      <c r="TWG159" s="37"/>
      <c r="TWH159" s="37"/>
      <c r="TWI159" s="37"/>
      <c r="TWJ159" s="37"/>
      <c r="TWK159" s="37"/>
      <c r="TWL159" s="37"/>
      <c r="TWM159" s="37"/>
      <c r="TWN159" s="37"/>
      <c r="TWO159" s="37"/>
      <c r="TWP159" s="37"/>
      <c r="TWQ159" s="37"/>
      <c r="TWR159" s="37"/>
      <c r="TWS159" s="37"/>
      <c r="TWT159" s="37"/>
      <c r="TWU159" s="37"/>
      <c r="TWV159" s="37"/>
      <c r="TWW159" s="37"/>
      <c r="TWX159" s="37"/>
      <c r="TWY159" s="37"/>
      <c r="TWZ159" s="37"/>
      <c r="TXA159" s="37"/>
      <c r="TXB159" s="37"/>
      <c r="TXC159" s="37"/>
      <c r="TXD159" s="37"/>
      <c r="TXE159" s="37"/>
      <c r="TXF159" s="37"/>
      <c r="TXG159" s="37"/>
      <c r="TXH159" s="37"/>
      <c r="TXI159" s="37"/>
      <c r="TXJ159" s="37"/>
      <c r="TXK159" s="37"/>
      <c r="TXL159" s="37"/>
      <c r="TXM159" s="37"/>
      <c r="TXN159" s="37"/>
      <c r="TXO159" s="37"/>
      <c r="TXP159" s="37"/>
      <c r="TXQ159" s="37"/>
      <c r="TXR159" s="37"/>
      <c r="TXS159" s="37"/>
      <c r="TXT159" s="37"/>
      <c r="TXU159" s="37"/>
      <c r="TXV159" s="37"/>
      <c r="TXW159" s="37"/>
      <c r="TXX159" s="37"/>
      <c r="TXY159" s="37"/>
      <c r="TXZ159" s="37"/>
      <c r="TYA159" s="37"/>
      <c r="TYB159" s="37"/>
      <c r="TYC159" s="37"/>
      <c r="TYD159" s="37"/>
      <c r="TYE159" s="37"/>
      <c r="TYF159" s="37"/>
      <c r="TYG159" s="37"/>
      <c r="TYH159" s="37"/>
      <c r="TYI159" s="37"/>
      <c r="TYJ159" s="37"/>
      <c r="TYK159" s="37"/>
      <c r="TYL159" s="37"/>
      <c r="TYM159" s="37"/>
      <c r="TYN159" s="37"/>
      <c r="TYO159" s="37"/>
      <c r="TYP159" s="37"/>
      <c r="TYQ159" s="37"/>
      <c r="TYR159" s="37"/>
      <c r="TYS159" s="37"/>
      <c r="TYT159" s="37"/>
      <c r="TYU159" s="37"/>
      <c r="TYV159" s="37"/>
      <c r="TYW159" s="37"/>
      <c r="TYX159" s="37"/>
      <c r="TYY159" s="37"/>
      <c r="TYZ159" s="37"/>
      <c r="TZA159" s="37"/>
      <c r="TZB159" s="37"/>
      <c r="TZC159" s="37"/>
      <c r="TZD159" s="37"/>
      <c r="TZE159" s="37"/>
      <c r="TZF159" s="37"/>
      <c r="TZG159" s="37"/>
      <c r="TZH159" s="37"/>
      <c r="TZI159" s="37"/>
      <c r="TZJ159" s="37"/>
      <c r="TZK159" s="37"/>
      <c r="TZL159" s="37"/>
      <c r="TZM159" s="37"/>
      <c r="TZN159" s="37"/>
      <c r="TZO159" s="37"/>
      <c r="TZP159" s="37"/>
      <c r="TZQ159" s="37"/>
      <c r="TZR159" s="37"/>
      <c r="TZS159" s="37"/>
      <c r="TZT159" s="37"/>
      <c r="TZU159" s="37"/>
      <c r="TZV159" s="37"/>
      <c r="TZW159" s="37"/>
      <c r="TZX159" s="37"/>
      <c r="TZY159" s="37"/>
      <c r="TZZ159" s="37"/>
      <c r="UAA159" s="37"/>
      <c r="UAB159" s="37"/>
      <c r="UAC159" s="37"/>
      <c r="UAD159" s="37"/>
      <c r="UAE159" s="37"/>
      <c r="UAF159" s="37"/>
      <c r="UAG159" s="37"/>
      <c r="UAH159" s="37"/>
      <c r="UAI159" s="37"/>
      <c r="UAJ159" s="37"/>
      <c r="UAK159" s="37"/>
      <c r="UAL159" s="37"/>
      <c r="UAM159" s="37"/>
      <c r="UAN159" s="37"/>
      <c r="UAO159" s="37"/>
      <c r="UAP159" s="37"/>
      <c r="UAQ159" s="37"/>
      <c r="UAR159" s="37"/>
      <c r="UAS159" s="37"/>
      <c r="UAT159" s="37"/>
      <c r="UAU159" s="37"/>
      <c r="UAV159" s="37"/>
      <c r="UAW159" s="37"/>
      <c r="UAX159" s="37"/>
      <c r="UAY159" s="37"/>
      <c r="UAZ159" s="37"/>
      <c r="UBA159" s="37"/>
      <c r="UBB159" s="37"/>
      <c r="UBC159" s="37"/>
      <c r="UBD159" s="37"/>
      <c r="UBE159" s="37"/>
      <c r="UBF159" s="37"/>
      <c r="UBG159" s="37"/>
      <c r="UBH159" s="37"/>
      <c r="UBI159" s="37"/>
      <c r="UBJ159" s="37"/>
      <c r="UBK159" s="37"/>
      <c r="UBL159" s="37"/>
      <c r="UBM159" s="37"/>
      <c r="UBN159" s="37"/>
      <c r="UBO159" s="37"/>
      <c r="UBP159" s="37"/>
      <c r="UBQ159" s="37"/>
      <c r="UBR159" s="37"/>
      <c r="UBS159" s="37"/>
      <c r="UBT159" s="37"/>
      <c r="UBU159" s="37"/>
      <c r="UBV159" s="37"/>
      <c r="UBW159" s="37"/>
      <c r="UBX159" s="37"/>
      <c r="UBY159" s="37"/>
      <c r="UBZ159" s="37"/>
      <c r="UCA159" s="37"/>
      <c r="UCB159" s="37"/>
      <c r="UCC159" s="37"/>
      <c r="UCD159" s="37"/>
      <c r="UCE159" s="37"/>
      <c r="UCF159" s="37"/>
      <c r="UCG159" s="37"/>
      <c r="UCH159" s="37"/>
      <c r="UCI159" s="37"/>
      <c r="UCJ159" s="37"/>
      <c r="UCK159" s="37"/>
      <c r="UCL159" s="37"/>
      <c r="UCM159" s="37"/>
      <c r="UCN159" s="37"/>
      <c r="UCO159" s="37"/>
      <c r="UCP159" s="37"/>
      <c r="UCQ159" s="37"/>
      <c r="UCR159" s="37"/>
      <c r="UCS159" s="37"/>
      <c r="UCT159" s="37"/>
      <c r="UCU159" s="37"/>
      <c r="UCV159" s="37"/>
      <c r="UCW159" s="37"/>
      <c r="UCX159" s="37"/>
      <c r="UCY159" s="37"/>
      <c r="UCZ159" s="37"/>
      <c r="UDA159" s="37"/>
      <c r="UDB159" s="37"/>
      <c r="UDC159" s="37"/>
      <c r="UDD159" s="37"/>
      <c r="UDE159" s="37"/>
      <c r="UDF159" s="37"/>
      <c r="UDG159" s="37"/>
      <c r="UDH159" s="37"/>
      <c r="UDI159" s="37"/>
      <c r="UDJ159" s="37"/>
      <c r="UDK159" s="37"/>
      <c r="UDL159" s="37"/>
      <c r="UDM159" s="37"/>
      <c r="UDN159" s="37"/>
      <c r="UDO159" s="37"/>
      <c r="UDP159" s="37"/>
      <c r="UDQ159" s="37"/>
      <c r="UDR159" s="37"/>
      <c r="UDS159" s="37"/>
      <c r="UDT159" s="37"/>
      <c r="UDU159" s="37"/>
      <c r="UDV159" s="37"/>
      <c r="UDW159" s="37"/>
      <c r="UDX159" s="37"/>
      <c r="UDY159" s="37"/>
      <c r="UDZ159" s="37"/>
      <c r="UEA159" s="37"/>
      <c r="UEB159" s="37"/>
      <c r="UEC159" s="37"/>
      <c r="UED159" s="37"/>
      <c r="UEE159" s="37"/>
      <c r="UEF159" s="37"/>
      <c r="UEG159" s="37"/>
      <c r="UEH159" s="37"/>
      <c r="UEI159" s="37"/>
      <c r="UEJ159" s="37"/>
      <c r="UEK159" s="37"/>
      <c r="UEL159" s="37"/>
      <c r="UEM159" s="37"/>
      <c r="UEN159" s="37"/>
      <c r="UEO159" s="37"/>
      <c r="UEP159" s="37"/>
      <c r="UEQ159" s="37"/>
      <c r="UER159" s="37"/>
      <c r="UES159" s="37"/>
      <c r="UET159" s="37"/>
      <c r="UEU159" s="37"/>
      <c r="UEV159" s="37"/>
      <c r="UEW159" s="37"/>
      <c r="UEX159" s="37"/>
      <c r="UEY159" s="37"/>
      <c r="UEZ159" s="37"/>
      <c r="UFA159" s="37"/>
      <c r="UFB159" s="37"/>
      <c r="UFC159" s="37"/>
      <c r="UFD159" s="37"/>
      <c r="UFE159" s="37"/>
      <c r="UFF159" s="37"/>
      <c r="UFG159" s="37"/>
      <c r="UFH159" s="37"/>
      <c r="UFI159" s="37"/>
      <c r="UFJ159" s="37"/>
      <c r="UFK159" s="37"/>
      <c r="UFL159" s="37"/>
      <c r="UFM159" s="37"/>
      <c r="UFN159" s="37"/>
      <c r="UFO159" s="37"/>
      <c r="UFP159" s="37"/>
      <c r="UFQ159" s="37"/>
      <c r="UFR159" s="37"/>
      <c r="UFS159" s="37"/>
      <c r="UFT159" s="37"/>
      <c r="UFU159" s="37"/>
      <c r="UFV159" s="37"/>
      <c r="UFW159" s="37"/>
      <c r="UFX159" s="37"/>
      <c r="UFY159" s="37"/>
      <c r="UFZ159" s="37"/>
      <c r="UGA159" s="37"/>
      <c r="UGB159" s="37"/>
      <c r="UGC159" s="37"/>
      <c r="UGD159" s="37"/>
      <c r="UGE159" s="37"/>
      <c r="UGF159" s="37"/>
      <c r="UGG159" s="37"/>
      <c r="UGH159" s="37"/>
      <c r="UGI159" s="37"/>
      <c r="UGJ159" s="37"/>
      <c r="UGK159" s="37"/>
      <c r="UGL159" s="37"/>
      <c r="UGM159" s="37"/>
      <c r="UGN159" s="37"/>
      <c r="UGO159" s="37"/>
      <c r="UGP159" s="37"/>
      <c r="UGQ159" s="37"/>
      <c r="UGR159" s="37"/>
      <c r="UGS159" s="37"/>
      <c r="UGT159" s="37"/>
      <c r="UGU159" s="37"/>
      <c r="UGV159" s="37"/>
      <c r="UGW159" s="37"/>
      <c r="UGX159" s="37"/>
      <c r="UGY159" s="37"/>
      <c r="UGZ159" s="37"/>
      <c r="UHA159" s="37"/>
      <c r="UHB159" s="37"/>
      <c r="UHC159" s="37"/>
      <c r="UHD159" s="37"/>
      <c r="UHE159" s="37"/>
      <c r="UHF159" s="37"/>
      <c r="UHG159" s="37"/>
      <c r="UHH159" s="37"/>
      <c r="UHI159" s="37"/>
      <c r="UHJ159" s="37"/>
      <c r="UHK159" s="37"/>
      <c r="UHL159" s="37"/>
      <c r="UHM159" s="37"/>
      <c r="UHN159" s="37"/>
      <c r="UHO159" s="37"/>
      <c r="UHP159" s="37"/>
      <c r="UHQ159" s="37"/>
      <c r="UHR159" s="37"/>
      <c r="UHS159" s="37"/>
      <c r="UHT159" s="37"/>
      <c r="UHU159" s="37"/>
      <c r="UHV159" s="37"/>
      <c r="UHW159" s="37"/>
      <c r="UHX159" s="37"/>
      <c r="UHY159" s="37"/>
      <c r="UHZ159" s="37"/>
      <c r="UIA159" s="37"/>
      <c r="UIB159" s="37"/>
      <c r="UIC159" s="37"/>
      <c r="UID159" s="37"/>
      <c r="UIE159" s="37"/>
      <c r="UIF159" s="37"/>
      <c r="UIG159" s="37"/>
      <c r="UIH159" s="37"/>
      <c r="UII159" s="37"/>
      <c r="UIJ159" s="37"/>
      <c r="UIK159" s="37"/>
      <c r="UIL159" s="37"/>
      <c r="UIM159" s="37"/>
      <c r="UIN159" s="37"/>
      <c r="UIO159" s="37"/>
      <c r="UIP159" s="37"/>
      <c r="UIQ159" s="37"/>
      <c r="UIR159" s="37"/>
      <c r="UIS159" s="37"/>
      <c r="UIT159" s="37"/>
      <c r="UIU159" s="37"/>
      <c r="UIV159" s="37"/>
      <c r="UIW159" s="37"/>
      <c r="UIX159" s="37"/>
      <c r="UIY159" s="37"/>
      <c r="UIZ159" s="37"/>
      <c r="UJA159" s="37"/>
      <c r="UJB159" s="37"/>
      <c r="UJC159" s="37"/>
      <c r="UJD159" s="37"/>
      <c r="UJE159" s="37"/>
      <c r="UJF159" s="37"/>
      <c r="UJG159" s="37"/>
      <c r="UJH159" s="37"/>
      <c r="UJI159" s="37"/>
      <c r="UJJ159" s="37"/>
      <c r="UJK159" s="37"/>
      <c r="UJL159" s="37"/>
      <c r="UJM159" s="37"/>
      <c r="UJN159" s="37"/>
      <c r="UJO159" s="37"/>
      <c r="UJP159" s="37"/>
      <c r="UJQ159" s="37"/>
      <c r="UJR159" s="37"/>
      <c r="UJS159" s="37"/>
      <c r="UJT159" s="37"/>
      <c r="UJU159" s="37"/>
      <c r="UJV159" s="37"/>
      <c r="UJW159" s="37"/>
      <c r="UJX159" s="37"/>
      <c r="UJY159" s="37"/>
      <c r="UJZ159" s="37"/>
      <c r="UKA159" s="37"/>
      <c r="UKB159" s="37"/>
      <c r="UKC159" s="37"/>
      <c r="UKD159" s="37"/>
      <c r="UKE159" s="37"/>
      <c r="UKF159" s="37"/>
      <c r="UKG159" s="37"/>
      <c r="UKH159" s="37"/>
      <c r="UKI159" s="37"/>
      <c r="UKJ159" s="37"/>
      <c r="UKK159" s="37"/>
      <c r="UKL159" s="37"/>
      <c r="UKM159" s="37"/>
      <c r="UKN159" s="37"/>
      <c r="UKO159" s="37"/>
      <c r="UKP159" s="37"/>
      <c r="UKQ159" s="37"/>
      <c r="UKR159" s="37"/>
      <c r="UKS159" s="37"/>
      <c r="UKT159" s="37"/>
      <c r="UKU159" s="37"/>
      <c r="UKV159" s="37"/>
      <c r="UKW159" s="37"/>
      <c r="UKX159" s="37"/>
      <c r="UKY159" s="37"/>
      <c r="UKZ159" s="37"/>
      <c r="ULA159" s="37"/>
      <c r="ULB159" s="37"/>
      <c r="ULC159" s="37"/>
      <c r="ULD159" s="37"/>
      <c r="ULE159" s="37"/>
      <c r="ULF159" s="37"/>
      <c r="ULG159" s="37"/>
      <c r="ULH159" s="37"/>
      <c r="ULI159" s="37"/>
      <c r="ULJ159" s="37"/>
      <c r="ULK159" s="37"/>
      <c r="ULL159" s="37"/>
      <c r="ULM159" s="37"/>
      <c r="ULN159" s="37"/>
      <c r="ULO159" s="37"/>
      <c r="ULP159" s="37"/>
      <c r="ULQ159" s="37"/>
      <c r="ULR159" s="37"/>
      <c r="ULS159" s="37"/>
      <c r="ULT159" s="37"/>
      <c r="ULU159" s="37"/>
      <c r="ULV159" s="37"/>
      <c r="ULW159" s="37"/>
      <c r="ULX159" s="37"/>
      <c r="ULY159" s="37"/>
      <c r="ULZ159" s="37"/>
      <c r="UMA159" s="37"/>
      <c r="UMB159" s="37"/>
      <c r="UMC159" s="37"/>
      <c r="UMD159" s="37"/>
      <c r="UME159" s="37"/>
      <c r="UMF159" s="37"/>
      <c r="UMG159" s="37"/>
      <c r="UMH159" s="37"/>
      <c r="UMI159" s="37"/>
      <c r="UMJ159" s="37"/>
      <c r="UMK159" s="37"/>
      <c r="UML159" s="37"/>
      <c r="UMM159" s="37"/>
      <c r="UMN159" s="37"/>
      <c r="UMO159" s="37"/>
      <c r="UMP159" s="37"/>
      <c r="UMQ159" s="37"/>
      <c r="UMR159" s="37"/>
      <c r="UMS159" s="37"/>
      <c r="UMT159" s="37"/>
      <c r="UMU159" s="37"/>
      <c r="UMV159" s="37"/>
      <c r="UMW159" s="37"/>
      <c r="UMX159" s="37"/>
      <c r="UMY159" s="37"/>
      <c r="UMZ159" s="37"/>
      <c r="UNA159" s="37"/>
      <c r="UNB159" s="37"/>
      <c r="UNC159" s="37"/>
      <c r="UND159" s="37"/>
      <c r="UNE159" s="37"/>
      <c r="UNF159" s="37"/>
      <c r="UNG159" s="37"/>
      <c r="UNH159" s="37"/>
      <c r="UNI159" s="37"/>
      <c r="UNJ159" s="37"/>
      <c r="UNK159" s="37"/>
      <c r="UNL159" s="37"/>
      <c r="UNM159" s="37"/>
      <c r="UNN159" s="37"/>
      <c r="UNO159" s="37"/>
      <c r="UNP159" s="37"/>
      <c r="UNQ159" s="37"/>
      <c r="UNR159" s="37"/>
      <c r="UNS159" s="37"/>
      <c r="UNT159" s="37"/>
      <c r="UNU159" s="37"/>
      <c r="UNV159" s="37"/>
      <c r="UNW159" s="37"/>
      <c r="UNX159" s="37"/>
      <c r="UNY159" s="37"/>
      <c r="UNZ159" s="37"/>
      <c r="UOA159" s="37"/>
      <c r="UOB159" s="37"/>
      <c r="UOC159" s="37"/>
      <c r="UOD159" s="37"/>
      <c r="UOE159" s="37"/>
      <c r="UOF159" s="37"/>
      <c r="UOG159" s="37"/>
      <c r="UOH159" s="37"/>
      <c r="UOI159" s="37"/>
      <c r="UOJ159" s="37"/>
      <c r="UOK159" s="37"/>
      <c r="UOL159" s="37"/>
      <c r="UOM159" s="37"/>
      <c r="UON159" s="37"/>
      <c r="UOO159" s="37"/>
      <c r="UOP159" s="37"/>
      <c r="UOQ159" s="37"/>
      <c r="UOR159" s="37"/>
      <c r="UOS159" s="37"/>
      <c r="UOT159" s="37"/>
      <c r="UOU159" s="37"/>
      <c r="UOV159" s="37"/>
      <c r="UOW159" s="37"/>
      <c r="UOX159" s="37"/>
      <c r="UOY159" s="37"/>
      <c r="UOZ159" s="37"/>
      <c r="UPA159" s="37"/>
      <c r="UPB159" s="37"/>
      <c r="UPC159" s="37"/>
      <c r="UPD159" s="37"/>
      <c r="UPE159" s="37"/>
      <c r="UPF159" s="37"/>
      <c r="UPG159" s="37"/>
      <c r="UPH159" s="37"/>
      <c r="UPI159" s="37"/>
      <c r="UPJ159" s="37"/>
      <c r="UPK159" s="37"/>
      <c r="UPL159" s="37"/>
      <c r="UPM159" s="37"/>
      <c r="UPN159" s="37"/>
      <c r="UPO159" s="37"/>
      <c r="UPP159" s="37"/>
      <c r="UPQ159" s="37"/>
      <c r="UPR159" s="37"/>
      <c r="UPS159" s="37"/>
      <c r="UPT159" s="37"/>
      <c r="UPU159" s="37"/>
      <c r="UPV159" s="37"/>
      <c r="UPW159" s="37"/>
      <c r="UPX159" s="37"/>
      <c r="UPY159" s="37"/>
      <c r="UPZ159" s="37"/>
      <c r="UQA159" s="37"/>
      <c r="UQB159" s="37"/>
      <c r="UQC159" s="37"/>
      <c r="UQD159" s="37"/>
      <c r="UQE159" s="37"/>
      <c r="UQF159" s="37"/>
      <c r="UQG159" s="37"/>
      <c r="UQH159" s="37"/>
      <c r="UQI159" s="37"/>
      <c r="UQJ159" s="37"/>
      <c r="UQK159" s="37"/>
      <c r="UQL159" s="37"/>
      <c r="UQM159" s="37"/>
      <c r="UQN159" s="37"/>
      <c r="UQO159" s="37"/>
      <c r="UQP159" s="37"/>
      <c r="UQQ159" s="37"/>
      <c r="UQR159" s="37"/>
      <c r="UQS159" s="37"/>
      <c r="UQT159" s="37"/>
      <c r="UQU159" s="37"/>
      <c r="UQV159" s="37"/>
      <c r="UQW159" s="37"/>
      <c r="UQX159" s="37"/>
      <c r="UQY159" s="37"/>
      <c r="UQZ159" s="37"/>
      <c r="URA159" s="37"/>
      <c r="URB159" s="37"/>
      <c r="URC159" s="37"/>
      <c r="URD159" s="37"/>
      <c r="URE159" s="37"/>
      <c r="URF159" s="37"/>
      <c r="URG159" s="37"/>
      <c r="URH159" s="37"/>
      <c r="URI159" s="37"/>
      <c r="URJ159" s="37"/>
      <c r="URK159" s="37"/>
      <c r="URL159" s="37"/>
      <c r="URM159" s="37"/>
      <c r="URN159" s="37"/>
      <c r="URO159" s="37"/>
      <c r="URP159" s="37"/>
      <c r="URQ159" s="37"/>
      <c r="URR159" s="37"/>
      <c r="URS159" s="37"/>
      <c r="URT159" s="37"/>
      <c r="URU159" s="37"/>
      <c r="URV159" s="37"/>
      <c r="URW159" s="37"/>
      <c r="URX159" s="37"/>
      <c r="URY159" s="37"/>
      <c r="URZ159" s="37"/>
      <c r="USA159" s="37"/>
      <c r="USB159" s="37"/>
      <c r="USC159" s="37"/>
      <c r="USD159" s="37"/>
      <c r="USE159" s="37"/>
      <c r="USF159" s="37"/>
      <c r="USG159" s="37"/>
      <c r="USH159" s="37"/>
      <c r="USI159" s="37"/>
      <c r="USJ159" s="37"/>
      <c r="USK159" s="37"/>
      <c r="USL159" s="37"/>
      <c r="USM159" s="37"/>
      <c r="USN159" s="37"/>
      <c r="USO159" s="37"/>
      <c r="USP159" s="37"/>
      <c r="USQ159" s="37"/>
      <c r="USR159" s="37"/>
      <c r="USS159" s="37"/>
      <c r="UST159" s="37"/>
      <c r="USU159" s="37"/>
      <c r="USV159" s="37"/>
      <c r="USW159" s="37"/>
      <c r="USX159" s="37"/>
      <c r="USY159" s="37"/>
      <c r="USZ159" s="37"/>
      <c r="UTA159" s="37"/>
      <c r="UTB159" s="37"/>
      <c r="UTC159" s="37"/>
      <c r="UTD159" s="37"/>
      <c r="UTE159" s="37"/>
      <c r="UTF159" s="37"/>
      <c r="UTG159" s="37"/>
      <c r="UTH159" s="37"/>
      <c r="UTI159" s="37"/>
      <c r="UTJ159" s="37"/>
      <c r="UTK159" s="37"/>
      <c r="UTL159" s="37"/>
      <c r="UTM159" s="37"/>
      <c r="UTN159" s="37"/>
      <c r="UTO159" s="37"/>
      <c r="UTP159" s="37"/>
      <c r="UTQ159" s="37"/>
      <c r="UTR159" s="37"/>
      <c r="UTS159" s="37"/>
      <c r="UTT159" s="37"/>
      <c r="UTU159" s="37"/>
      <c r="UTV159" s="37"/>
      <c r="UTW159" s="37"/>
      <c r="UTX159" s="37"/>
      <c r="UTY159" s="37"/>
      <c r="UTZ159" s="37"/>
      <c r="UUA159" s="37"/>
      <c r="UUB159" s="37"/>
      <c r="UUC159" s="37"/>
      <c r="UUD159" s="37"/>
      <c r="UUE159" s="37"/>
      <c r="UUF159" s="37"/>
      <c r="UUG159" s="37"/>
      <c r="UUH159" s="37"/>
      <c r="UUI159" s="37"/>
      <c r="UUJ159" s="37"/>
      <c r="UUK159" s="37"/>
      <c r="UUL159" s="37"/>
      <c r="UUM159" s="37"/>
      <c r="UUN159" s="37"/>
      <c r="UUO159" s="37"/>
      <c r="UUP159" s="37"/>
      <c r="UUQ159" s="37"/>
      <c r="UUR159" s="37"/>
      <c r="UUS159" s="37"/>
      <c r="UUT159" s="37"/>
      <c r="UUU159" s="37"/>
      <c r="UUV159" s="37"/>
      <c r="UUW159" s="37"/>
      <c r="UUX159" s="37"/>
      <c r="UUY159" s="37"/>
      <c r="UUZ159" s="37"/>
      <c r="UVA159" s="37"/>
      <c r="UVB159" s="37"/>
      <c r="UVC159" s="37"/>
      <c r="UVD159" s="37"/>
      <c r="UVE159" s="37"/>
      <c r="UVF159" s="37"/>
      <c r="UVG159" s="37"/>
      <c r="UVH159" s="37"/>
      <c r="UVI159" s="37"/>
      <c r="UVJ159" s="37"/>
      <c r="UVK159" s="37"/>
      <c r="UVL159" s="37"/>
      <c r="UVM159" s="37"/>
      <c r="UVN159" s="37"/>
      <c r="UVO159" s="37"/>
      <c r="UVP159" s="37"/>
      <c r="UVQ159" s="37"/>
      <c r="UVR159" s="37"/>
      <c r="UVS159" s="37"/>
      <c r="UVT159" s="37"/>
      <c r="UVU159" s="37"/>
      <c r="UVV159" s="37"/>
      <c r="UVW159" s="37"/>
      <c r="UVX159" s="37"/>
      <c r="UVY159" s="37"/>
      <c r="UVZ159" s="37"/>
      <c r="UWA159" s="37"/>
      <c r="UWB159" s="37"/>
      <c r="UWC159" s="37"/>
      <c r="UWD159" s="37"/>
      <c r="UWE159" s="37"/>
      <c r="UWF159" s="37"/>
      <c r="UWG159" s="37"/>
      <c r="UWH159" s="37"/>
      <c r="UWI159" s="37"/>
      <c r="UWJ159" s="37"/>
      <c r="UWK159" s="37"/>
      <c r="UWL159" s="37"/>
      <c r="UWM159" s="37"/>
      <c r="UWN159" s="37"/>
      <c r="UWO159" s="37"/>
      <c r="UWP159" s="37"/>
      <c r="UWQ159" s="37"/>
      <c r="UWR159" s="37"/>
      <c r="UWS159" s="37"/>
      <c r="UWT159" s="37"/>
      <c r="UWU159" s="37"/>
      <c r="UWV159" s="37"/>
      <c r="UWW159" s="37"/>
      <c r="UWX159" s="37"/>
      <c r="UWY159" s="37"/>
      <c r="UWZ159" s="37"/>
      <c r="UXA159" s="37"/>
      <c r="UXB159" s="37"/>
      <c r="UXC159" s="37"/>
      <c r="UXD159" s="37"/>
      <c r="UXE159" s="37"/>
      <c r="UXF159" s="37"/>
      <c r="UXG159" s="37"/>
      <c r="UXH159" s="37"/>
      <c r="UXI159" s="37"/>
      <c r="UXJ159" s="37"/>
      <c r="UXK159" s="37"/>
      <c r="UXL159" s="37"/>
      <c r="UXM159" s="37"/>
      <c r="UXN159" s="37"/>
      <c r="UXO159" s="37"/>
      <c r="UXP159" s="37"/>
      <c r="UXQ159" s="37"/>
      <c r="UXR159" s="37"/>
      <c r="UXS159" s="37"/>
      <c r="UXT159" s="37"/>
      <c r="UXU159" s="37"/>
      <c r="UXV159" s="37"/>
      <c r="UXW159" s="37"/>
      <c r="UXX159" s="37"/>
      <c r="UXY159" s="37"/>
      <c r="UXZ159" s="37"/>
      <c r="UYA159" s="37"/>
      <c r="UYB159" s="37"/>
      <c r="UYC159" s="37"/>
      <c r="UYD159" s="37"/>
      <c r="UYE159" s="37"/>
      <c r="UYF159" s="37"/>
      <c r="UYG159" s="37"/>
      <c r="UYH159" s="37"/>
      <c r="UYI159" s="37"/>
      <c r="UYJ159" s="37"/>
      <c r="UYK159" s="37"/>
      <c r="UYL159" s="37"/>
      <c r="UYM159" s="37"/>
      <c r="UYN159" s="37"/>
      <c r="UYO159" s="37"/>
      <c r="UYP159" s="37"/>
      <c r="UYQ159" s="37"/>
      <c r="UYR159" s="37"/>
      <c r="UYS159" s="37"/>
      <c r="UYT159" s="37"/>
      <c r="UYU159" s="37"/>
      <c r="UYV159" s="37"/>
      <c r="UYW159" s="37"/>
      <c r="UYX159" s="37"/>
      <c r="UYY159" s="37"/>
      <c r="UYZ159" s="37"/>
      <c r="UZA159" s="37"/>
      <c r="UZB159" s="37"/>
      <c r="UZC159" s="37"/>
      <c r="UZD159" s="37"/>
      <c r="UZE159" s="37"/>
      <c r="UZF159" s="37"/>
      <c r="UZG159" s="37"/>
      <c r="UZH159" s="37"/>
      <c r="UZI159" s="37"/>
      <c r="UZJ159" s="37"/>
      <c r="UZK159" s="37"/>
      <c r="UZL159" s="37"/>
      <c r="UZM159" s="37"/>
      <c r="UZN159" s="37"/>
      <c r="UZO159" s="37"/>
      <c r="UZP159" s="37"/>
      <c r="UZQ159" s="37"/>
      <c r="UZR159" s="37"/>
      <c r="UZS159" s="37"/>
      <c r="UZT159" s="37"/>
      <c r="UZU159" s="37"/>
      <c r="UZV159" s="37"/>
      <c r="UZW159" s="37"/>
      <c r="UZX159" s="37"/>
      <c r="UZY159" s="37"/>
      <c r="UZZ159" s="37"/>
      <c r="VAA159" s="37"/>
      <c r="VAB159" s="37"/>
      <c r="VAC159" s="37"/>
      <c r="VAD159" s="37"/>
      <c r="VAE159" s="37"/>
      <c r="VAF159" s="37"/>
      <c r="VAG159" s="37"/>
      <c r="VAH159" s="37"/>
      <c r="VAI159" s="37"/>
      <c r="VAJ159" s="37"/>
      <c r="VAK159" s="37"/>
      <c r="VAL159" s="37"/>
      <c r="VAM159" s="37"/>
      <c r="VAN159" s="37"/>
      <c r="VAO159" s="37"/>
      <c r="VAP159" s="37"/>
      <c r="VAQ159" s="37"/>
      <c r="VAR159" s="37"/>
      <c r="VAS159" s="37"/>
      <c r="VAT159" s="37"/>
      <c r="VAU159" s="37"/>
      <c r="VAV159" s="37"/>
      <c r="VAW159" s="37"/>
      <c r="VAX159" s="37"/>
      <c r="VAY159" s="37"/>
      <c r="VAZ159" s="37"/>
      <c r="VBA159" s="37"/>
      <c r="VBB159" s="37"/>
      <c r="VBC159" s="37"/>
      <c r="VBD159" s="37"/>
      <c r="VBE159" s="37"/>
      <c r="VBF159" s="37"/>
      <c r="VBG159" s="37"/>
      <c r="VBH159" s="37"/>
      <c r="VBI159" s="37"/>
      <c r="VBJ159" s="37"/>
      <c r="VBK159" s="37"/>
      <c r="VBL159" s="37"/>
      <c r="VBM159" s="37"/>
      <c r="VBN159" s="37"/>
      <c r="VBO159" s="37"/>
      <c r="VBP159" s="37"/>
      <c r="VBQ159" s="37"/>
      <c r="VBR159" s="37"/>
      <c r="VBS159" s="37"/>
      <c r="VBT159" s="37"/>
      <c r="VBU159" s="37"/>
      <c r="VBV159" s="37"/>
      <c r="VBW159" s="37"/>
      <c r="VBX159" s="37"/>
      <c r="VBY159" s="37"/>
      <c r="VBZ159" s="37"/>
      <c r="VCA159" s="37"/>
      <c r="VCB159" s="37"/>
      <c r="VCC159" s="37"/>
      <c r="VCD159" s="37"/>
      <c r="VCE159" s="37"/>
      <c r="VCF159" s="37"/>
      <c r="VCG159" s="37"/>
      <c r="VCH159" s="37"/>
      <c r="VCI159" s="37"/>
      <c r="VCJ159" s="37"/>
      <c r="VCK159" s="37"/>
      <c r="VCL159" s="37"/>
      <c r="VCM159" s="37"/>
      <c r="VCN159" s="37"/>
      <c r="VCO159" s="37"/>
      <c r="VCP159" s="37"/>
      <c r="VCQ159" s="37"/>
      <c r="VCR159" s="37"/>
      <c r="VCS159" s="37"/>
      <c r="VCT159" s="37"/>
      <c r="VCU159" s="37"/>
      <c r="VCV159" s="37"/>
      <c r="VCW159" s="37"/>
      <c r="VCX159" s="37"/>
      <c r="VCY159" s="37"/>
      <c r="VCZ159" s="37"/>
      <c r="VDA159" s="37"/>
      <c r="VDB159" s="37"/>
      <c r="VDC159" s="37"/>
      <c r="VDD159" s="37"/>
      <c r="VDE159" s="37"/>
      <c r="VDF159" s="37"/>
      <c r="VDG159" s="37"/>
      <c r="VDH159" s="37"/>
      <c r="VDI159" s="37"/>
      <c r="VDJ159" s="37"/>
      <c r="VDK159" s="37"/>
      <c r="VDL159" s="37"/>
      <c r="VDM159" s="37"/>
      <c r="VDN159" s="37"/>
      <c r="VDO159" s="37"/>
      <c r="VDP159" s="37"/>
      <c r="VDQ159" s="37"/>
      <c r="VDR159" s="37"/>
      <c r="VDS159" s="37"/>
      <c r="VDT159" s="37"/>
      <c r="VDU159" s="37"/>
      <c r="VDV159" s="37"/>
      <c r="VDW159" s="37"/>
      <c r="VDX159" s="37"/>
      <c r="VDY159" s="37"/>
      <c r="VDZ159" s="37"/>
      <c r="VEA159" s="37"/>
      <c r="VEB159" s="37"/>
      <c r="VEC159" s="37"/>
      <c r="VED159" s="37"/>
      <c r="VEE159" s="37"/>
      <c r="VEF159" s="37"/>
      <c r="VEG159" s="37"/>
      <c r="VEH159" s="37"/>
      <c r="VEI159" s="37"/>
      <c r="VEJ159" s="37"/>
      <c r="VEK159" s="37"/>
      <c r="VEL159" s="37"/>
      <c r="VEM159" s="37"/>
      <c r="VEN159" s="37"/>
      <c r="VEO159" s="37"/>
      <c r="VEP159" s="37"/>
      <c r="VEQ159" s="37"/>
      <c r="VER159" s="37"/>
      <c r="VES159" s="37"/>
      <c r="VET159" s="37"/>
      <c r="VEU159" s="37"/>
      <c r="VEV159" s="37"/>
      <c r="VEW159" s="37"/>
      <c r="VEX159" s="37"/>
      <c r="VEY159" s="37"/>
      <c r="VEZ159" s="37"/>
      <c r="VFA159" s="37"/>
      <c r="VFB159" s="37"/>
      <c r="VFC159" s="37"/>
      <c r="VFD159" s="37"/>
      <c r="VFE159" s="37"/>
      <c r="VFF159" s="37"/>
      <c r="VFG159" s="37"/>
      <c r="VFH159" s="37"/>
      <c r="VFI159" s="37"/>
      <c r="VFJ159" s="37"/>
      <c r="VFK159" s="37"/>
      <c r="VFL159" s="37"/>
      <c r="VFM159" s="37"/>
      <c r="VFN159" s="37"/>
      <c r="VFO159" s="37"/>
      <c r="VFP159" s="37"/>
      <c r="VFQ159" s="37"/>
      <c r="VFR159" s="37"/>
      <c r="VFS159" s="37"/>
      <c r="VFT159" s="37"/>
      <c r="VFU159" s="37"/>
      <c r="VFV159" s="37"/>
      <c r="VFW159" s="37"/>
      <c r="VFX159" s="37"/>
      <c r="VFY159" s="37"/>
      <c r="VFZ159" s="37"/>
      <c r="VGA159" s="37"/>
      <c r="VGB159" s="37"/>
      <c r="VGC159" s="37"/>
      <c r="VGD159" s="37"/>
      <c r="VGE159" s="37"/>
      <c r="VGF159" s="37"/>
      <c r="VGG159" s="37"/>
      <c r="VGH159" s="37"/>
      <c r="VGI159" s="37"/>
      <c r="VGJ159" s="37"/>
      <c r="VGK159" s="37"/>
      <c r="VGL159" s="37"/>
      <c r="VGM159" s="37"/>
      <c r="VGN159" s="37"/>
      <c r="VGO159" s="37"/>
      <c r="VGP159" s="37"/>
      <c r="VGQ159" s="37"/>
      <c r="VGR159" s="37"/>
      <c r="VGS159" s="37"/>
      <c r="VGT159" s="37"/>
      <c r="VGU159" s="37"/>
      <c r="VGV159" s="37"/>
      <c r="VGW159" s="37"/>
      <c r="VGX159" s="37"/>
      <c r="VGY159" s="37"/>
      <c r="VGZ159" s="37"/>
      <c r="VHA159" s="37"/>
      <c r="VHB159" s="37"/>
      <c r="VHC159" s="37"/>
      <c r="VHD159" s="37"/>
      <c r="VHE159" s="37"/>
      <c r="VHF159" s="37"/>
      <c r="VHG159" s="37"/>
      <c r="VHH159" s="37"/>
      <c r="VHI159" s="37"/>
      <c r="VHJ159" s="37"/>
      <c r="VHK159" s="37"/>
      <c r="VHL159" s="37"/>
      <c r="VHM159" s="37"/>
      <c r="VHN159" s="37"/>
      <c r="VHO159" s="37"/>
      <c r="VHP159" s="37"/>
      <c r="VHQ159" s="37"/>
      <c r="VHR159" s="37"/>
      <c r="VHS159" s="37"/>
      <c r="VHT159" s="37"/>
      <c r="VHU159" s="37"/>
      <c r="VHV159" s="37"/>
      <c r="VHW159" s="37"/>
      <c r="VHX159" s="37"/>
      <c r="VHY159" s="37"/>
      <c r="VHZ159" s="37"/>
      <c r="VIA159" s="37"/>
      <c r="VIB159" s="37"/>
      <c r="VIC159" s="37"/>
      <c r="VID159" s="37"/>
      <c r="VIE159" s="37"/>
      <c r="VIF159" s="37"/>
      <c r="VIG159" s="37"/>
      <c r="VIH159" s="37"/>
      <c r="VII159" s="37"/>
      <c r="VIJ159" s="37"/>
      <c r="VIK159" s="37"/>
      <c r="VIL159" s="37"/>
      <c r="VIM159" s="37"/>
      <c r="VIN159" s="37"/>
      <c r="VIO159" s="37"/>
      <c r="VIP159" s="37"/>
      <c r="VIQ159" s="37"/>
      <c r="VIR159" s="37"/>
      <c r="VIS159" s="37"/>
      <c r="VIT159" s="37"/>
      <c r="VIU159" s="37"/>
      <c r="VIV159" s="37"/>
      <c r="VIW159" s="37"/>
      <c r="VIX159" s="37"/>
      <c r="VIY159" s="37"/>
      <c r="VIZ159" s="37"/>
      <c r="VJA159" s="37"/>
      <c r="VJB159" s="37"/>
      <c r="VJC159" s="37"/>
      <c r="VJD159" s="37"/>
      <c r="VJE159" s="37"/>
      <c r="VJF159" s="37"/>
      <c r="VJG159" s="37"/>
      <c r="VJH159" s="37"/>
      <c r="VJI159" s="37"/>
      <c r="VJJ159" s="37"/>
      <c r="VJK159" s="37"/>
      <c r="VJL159" s="37"/>
      <c r="VJM159" s="37"/>
      <c r="VJN159" s="37"/>
      <c r="VJO159" s="37"/>
      <c r="VJP159" s="37"/>
      <c r="VJQ159" s="37"/>
      <c r="VJR159" s="37"/>
      <c r="VJS159" s="37"/>
      <c r="VJT159" s="37"/>
      <c r="VJU159" s="37"/>
      <c r="VJV159" s="37"/>
      <c r="VJW159" s="37"/>
      <c r="VJX159" s="37"/>
      <c r="VJY159" s="37"/>
      <c r="VJZ159" s="37"/>
      <c r="VKA159" s="37"/>
      <c r="VKB159" s="37"/>
      <c r="VKC159" s="37"/>
      <c r="VKD159" s="37"/>
      <c r="VKE159" s="37"/>
      <c r="VKF159" s="37"/>
      <c r="VKG159" s="37"/>
      <c r="VKH159" s="37"/>
      <c r="VKI159" s="37"/>
      <c r="VKJ159" s="37"/>
      <c r="VKK159" s="37"/>
      <c r="VKL159" s="37"/>
      <c r="VKM159" s="37"/>
      <c r="VKN159" s="37"/>
      <c r="VKO159" s="37"/>
      <c r="VKP159" s="37"/>
      <c r="VKQ159" s="37"/>
      <c r="VKR159" s="37"/>
      <c r="VKS159" s="37"/>
      <c r="VKT159" s="37"/>
      <c r="VKU159" s="37"/>
      <c r="VKV159" s="37"/>
      <c r="VKW159" s="37"/>
      <c r="VKX159" s="37"/>
      <c r="VKY159" s="37"/>
      <c r="VKZ159" s="37"/>
      <c r="VLA159" s="37"/>
      <c r="VLB159" s="37"/>
      <c r="VLC159" s="37"/>
      <c r="VLD159" s="37"/>
      <c r="VLE159" s="37"/>
      <c r="VLF159" s="37"/>
      <c r="VLG159" s="37"/>
      <c r="VLH159" s="37"/>
      <c r="VLI159" s="37"/>
      <c r="VLJ159" s="37"/>
      <c r="VLK159" s="37"/>
      <c r="VLL159" s="37"/>
      <c r="VLM159" s="37"/>
      <c r="VLN159" s="37"/>
      <c r="VLO159" s="37"/>
      <c r="VLP159" s="37"/>
      <c r="VLQ159" s="37"/>
      <c r="VLR159" s="37"/>
      <c r="VLS159" s="37"/>
      <c r="VLT159" s="37"/>
      <c r="VLU159" s="37"/>
      <c r="VLV159" s="37"/>
      <c r="VLW159" s="37"/>
      <c r="VLX159" s="37"/>
      <c r="VLY159" s="37"/>
      <c r="VLZ159" s="37"/>
      <c r="VMA159" s="37"/>
      <c r="VMB159" s="37"/>
      <c r="VMC159" s="37"/>
      <c r="VMD159" s="37"/>
      <c r="VME159" s="37"/>
      <c r="VMF159" s="37"/>
      <c r="VMG159" s="37"/>
      <c r="VMH159" s="37"/>
      <c r="VMI159" s="37"/>
      <c r="VMJ159" s="37"/>
      <c r="VMK159" s="37"/>
      <c r="VML159" s="37"/>
      <c r="VMM159" s="37"/>
      <c r="VMN159" s="37"/>
      <c r="VMO159" s="37"/>
      <c r="VMP159" s="37"/>
      <c r="VMQ159" s="37"/>
      <c r="VMR159" s="37"/>
      <c r="VMS159" s="37"/>
      <c r="VMT159" s="37"/>
      <c r="VMU159" s="37"/>
      <c r="VMV159" s="37"/>
      <c r="VMW159" s="37"/>
      <c r="VMX159" s="37"/>
      <c r="VMY159" s="37"/>
      <c r="VMZ159" s="37"/>
      <c r="VNA159" s="37"/>
      <c r="VNB159" s="37"/>
      <c r="VNC159" s="37"/>
      <c r="VND159" s="37"/>
      <c r="VNE159" s="37"/>
      <c r="VNF159" s="37"/>
      <c r="VNG159" s="37"/>
      <c r="VNH159" s="37"/>
      <c r="VNI159" s="37"/>
      <c r="VNJ159" s="37"/>
      <c r="VNK159" s="37"/>
      <c r="VNL159" s="37"/>
      <c r="VNM159" s="37"/>
      <c r="VNN159" s="37"/>
      <c r="VNO159" s="37"/>
      <c r="VNP159" s="37"/>
      <c r="VNQ159" s="37"/>
      <c r="VNR159" s="37"/>
      <c r="VNS159" s="37"/>
      <c r="VNT159" s="37"/>
      <c r="VNU159" s="37"/>
      <c r="VNV159" s="37"/>
      <c r="VNW159" s="37"/>
      <c r="VNX159" s="37"/>
      <c r="VNY159" s="37"/>
      <c r="VNZ159" s="37"/>
      <c r="VOA159" s="37"/>
      <c r="VOB159" s="37"/>
      <c r="VOC159" s="37"/>
      <c r="VOD159" s="37"/>
      <c r="VOE159" s="37"/>
      <c r="VOF159" s="37"/>
      <c r="VOG159" s="37"/>
      <c r="VOH159" s="37"/>
      <c r="VOI159" s="37"/>
      <c r="VOJ159" s="37"/>
      <c r="VOK159" s="37"/>
      <c r="VOL159" s="37"/>
      <c r="VOM159" s="37"/>
      <c r="VON159" s="37"/>
      <c r="VOO159" s="37"/>
      <c r="VOP159" s="37"/>
      <c r="VOQ159" s="37"/>
      <c r="VOR159" s="37"/>
      <c r="VOS159" s="37"/>
      <c r="VOT159" s="37"/>
      <c r="VOU159" s="37"/>
      <c r="VOV159" s="37"/>
      <c r="VOW159" s="37"/>
      <c r="VOX159" s="37"/>
      <c r="VOY159" s="37"/>
      <c r="VOZ159" s="37"/>
      <c r="VPA159" s="37"/>
      <c r="VPB159" s="37"/>
      <c r="VPC159" s="37"/>
      <c r="VPD159" s="37"/>
      <c r="VPE159" s="37"/>
      <c r="VPF159" s="37"/>
      <c r="VPG159" s="37"/>
      <c r="VPH159" s="37"/>
      <c r="VPI159" s="37"/>
      <c r="VPJ159" s="37"/>
      <c r="VPK159" s="37"/>
      <c r="VPL159" s="37"/>
      <c r="VPM159" s="37"/>
      <c r="VPN159" s="37"/>
      <c r="VPO159" s="37"/>
      <c r="VPP159" s="37"/>
      <c r="VPQ159" s="37"/>
      <c r="VPR159" s="37"/>
      <c r="VPS159" s="37"/>
      <c r="VPT159" s="37"/>
      <c r="VPU159" s="37"/>
      <c r="VPV159" s="37"/>
      <c r="VPW159" s="37"/>
      <c r="VPX159" s="37"/>
      <c r="VPY159" s="37"/>
      <c r="VPZ159" s="37"/>
      <c r="VQA159" s="37"/>
      <c r="VQB159" s="37"/>
      <c r="VQC159" s="37"/>
      <c r="VQD159" s="37"/>
      <c r="VQE159" s="37"/>
      <c r="VQF159" s="37"/>
      <c r="VQG159" s="37"/>
      <c r="VQH159" s="37"/>
      <c r="VQI159" s="37"/>
      <c r="VQJ159" s="37"/>
      <c r="VQK159" s="37"/>
      <c r="VQL159" s="37"/>
      <c r="VQM159" s="37"/>
      <c r="VQN159" s="37"/>
      <c r="VQO159" s="37"/>
      <c r="VQP159" s="37"/>
      <c r="VQQ159" s="37"/>
      <c r="VQR159" s="37"/>
      <c r="VQS159" s="37"/>
      <c r="VQT159" s="37"/>
      <c r="VQU159" s="37"/>
      <c r="VQV159" s="37"/>
      <c r="VQW159" s="37"/>
      <c r="VQX159" s="37"/>
      <c r="VQY159" s="37"/>
      <c r="VQZ159" s="37"/>
      <c r="VRA159" s="37"/>
      <c r="VRB159" s="37"/>
      <c r="VRC159" s="37"/>
      <c r="VRD159" s="37"/>
      <c r="VRE159" s="37"/>
      <c r="VRF159" s="37"/>
      <c r="VRG159" s="37"/>
      <c r="VRH159" s="37"/>
      <c r="VRI159" s="37"/>
      <c r="VRJ159" s="37"/>
      <c r="VRK159" s="37"/>
      <c r="VRL159" s="37"/>
      <c r="VRM159" s="37"/>
      <c r="VRN159" s="37"/>
      <c r="VRO159" s="37"/>
      <c r="VRP159" s="37"/>
      <c r="VRQ159" s="37"/>
      <c r="VRR159" s="37"/>
      <c r="VRS159" s="37"/>
      <c r="VRT159" s="37"/>
      <c r="VRU159" s="37"/>
      <c r="VRV159" s="37"/>
      <c r="VRW159" s="37"/>
      <c r="VRX159" s="37"/>
      <c r="VRY159" s="37"/>
      <c r="VRZ159" s="37"/>
      <c r="VSA159" s="37"/>
      <c r="VSB159" s="37"/>
      <c r="VSC159" s="37"/>
      <c r="VSD159" s="37"/>
      <c r="VSE159" s="37"/>
      <c r="VSF159" s="37"/>
      <c r="VSG159" s="37"/>
      <c r="VSH159" s="37"/>
      <c r="VSI159" s="37"/>
      <c r="VSJ159" s="37"/>
      <c r="VSK159" s="37"/>
      <c r="VSL159" s="37"/>
      <c r="VSM159" s="37"/>
      <c r="VSN159" s="37"/>
      <c r="VSO159" s="37"/>
      <c r="VSP159" s="37"/>
      <c r="VSQ159" s="37"/>
      <c r="VSR159" s="37"/>
      <c r="VSS159" s="37"/>
      <c r="VST159" s="37"/>
      <c r="VSU159" s="37"/>
      <c r="VSV159" s="37"/>
      <c r="VSW159" s="37"/>
      <c r="VSX159" s="37"/>
      <c r="VSY159" s="37"/>
      <c r="VSZ159" s="37"/>
      <c r="VTA159" s="37"/>
      <c r="VTB159" s="37"/>
      <c r="VTC159" s="37"/>
      <c r="VTD159" s="37"/>
      <c r="VTE159" s="37"/>
      <c r="VTF159" s="37"/>
      <c r="VTG159" s="37"/>
      <c r="VTH159" s="37"/>
      <c r="VTI159" s="37"/>
      <c r="VTJ159" s="37"/>
      <c r="VTK159" s="37"/>
      <c r="VTL159" s="37"/>
      <c r="VTM159" s="37"/>
      <c r="VTN159" s="37"/>
      <c r="VTO159" s="37"/>
      <c r="VTP159" s="37"/>
      <c r="VTQ159" s="37"/>
      <c r="VTR159" s="37"/>
      <c r="VTS159" s="37"/>
      <c r="VTT159" s="37"/>
      <c r="VTU159" s="37"/>
      <c r="VTV159" s="37"/>
      <c r="VTW159" s="37"/>
      <c r="VTX159" s="37"/>
      <c r="VTY159" s="37"/>
      <c r="VTZ159" s="37"/>
      <c r="VUA159" s="37"/>
      <c r="VUB159" s="37"/>
      <c r="VUC159" s="37"/>
      <c r="VUD159" s="37"/>
      <c r="VUE159" s="37"/>
      <c r="VUF159" s="37"/>
      <c r="VUG159" s="37"/>
      <c r="VUH159" s="37"/>
      <c r="VUI159" s="37"/>
      <c r="VUJ159" s="37"/>
      <c r="VUK159" s="37"/>
      <c r="VUL159" s="37"/>
      <c r="VUM159" s="37"/>
      <c r="VUN159" s="37"/>
      <c r="VUO159" s="37"/>
      <c r="VUP159" s="37"/>
      <c r="VUQ159" s="37"/>
      <c r="VUR159" s="37"/>
      <c r="VUS159" s="37"/>
      <c r="VUT159" s="37"/>
      <c r="VUU159" s="37"/>
      <c r="VUV159" s="37"/>
      <c r="VUW159" s="37"/>
      <c r="VUX159" s="37"/>
      <c r="VUY159" s="37"/>
      <c r="VUZ159" s="37"/>
      <c r="VVA159" s="37"/>
      <c r="VVB159" s="37"/>
      <c r="VVC159" s="37"/>
      <c r="VVD159" s="37"/>
      <c r="VVE159" s="37"/>
      <c r="VVF159" s="37"/>
      <c r="VVG159" s="37"/>
      <c r="VVH159" s="37"/>
      <c r="VVI159" s="37"/>
      <c r="VVJ159" s="37"/>
      <c r="VVK159" s="37"/>
      <c r="VVL159" s="37"/>
      <c r="VVM159" s="37"/>
      <c r="VVN159" s="37"/>
      <c r="VVO159" s="37"/>
      <c r="VVP159" s="37"/>
      <c r="VVQ159" s="37"/>
      <c r="VVR159" s="37"/>
      <c r="VVS159" s="37"/>
      <c r="VVT159" s="37"/>
      <c r="VVU159" s="37"/>
      <c r="VVV159" s="37"/>
      <c r="VVW159" s="37"/>
      <c r="VVX159" s="37"/>
      <c r="VVY159" s="37"/>
      <c r="VVZ159" s="37"/>
      <c r="VWA159" s="37"/>
      <c r="VWB159" s="37"/>
      <c r="VWC159" s="37"/>
      <c r="VWD159" s="37"/>
      <c r="VWE159" s="37"/>
      <c r="VWF159" s="37"/>
      <c r="VWG159" s="37"/>
      <c r="VWH159" s="37"/>
      <c r="VWI159" s="37"/>
      <c r="VWJ159" s="37"/>
      <c r="VWK159" s="37"/>
      <c r="VWL159" s="37"/>
      <c r="VWM159" s="37"/>
      <c r="VWN159" s="37"/>
      <c r="VWO159" s="37"/>
      <c r="VWP159" s="37"/>
      <c r="VWQ159" s="37"/>
      <c r="VWR159" s="37"/>
      <c r="VWS159" s="37"/>
      <c r="VWT159" s="37"/>
      <c r="VWU159" s="37"/>
      <c r="VWV159" s="37"/>
      <c r="VWW159" s="37"/>
      <c r="VWX159" s="37"/>
      <c r="VWY159" s="37"/>
      <c r="VWZ159" s="37"/>
      <c r="VXA159" s="37"/>
      <c r="VXB159" s="37"/>
      <c r="VXC159" s="37"/>
      <c r="VXD159" s="37"/>
      <c r="VXE159" s="37"/>
      <c r="VXF159" s="37"/>
      <c r="VXG159" s="37"/>
      <c r="VXH159" s="37"/>
      <c r="VXI159" s="37"/>
      <c r="VXJ159" s="37"/>
      <c r="VXK159" s="37"/>
      <c r="VXL159" s="37"/>
      <c r="VXM159" s="37"/>
      <c r="VXN159" s="37"/>
      <c r="VXO159" s="37"/>
      <c r="VXP159" s="37"/>
      <c r="VXQ159" s="37"/>
      <c r="VXR159" s="37"/>
      <c r="VXS159" s="37"/>
      <c r="VXT159" s="37"/>
      <c r="VXU159" s="37"/>
      <c r="VXV159" s="37"/>
      <c r="VXW159" s="37"/>
      <c r="VXX159" s="37"/>
      <c r="VXY159" s="37"/>
      <c r="VXZ159" s="37"/>
      <c r="VYA159" s="37"/>
      <c r="VYB159" s="37"/>
      <c r="VYC159" s="37"/>
      <c r="VYD159" s="37"/>
      <c r="VYE159" s="37"/>
      <c r="VYF159" s="37"/>
      <c r="VYG159" s="37"/>
      <c r="VYH159" s="37"/>
      <c r="VYI159" s="37"/>
      <c r="VYJ159" s="37"/>
      <c r="VYK159" s="37"/>
      <c r="VYL159" s="37"/>
      <c r="VYM159" s="37"/>
      <c r="VYN159" s="37"/>
      <c r="VYO159" s="37"/>
      <c r="VYP159" s="37"/>
      <c r="VYQ159" s="37"/>
      <c r="VYR159" s="37"/>
      <c r="VYS159" s="37"/>
      <c r="VYT159" s="37"/>
      <c r="VYU159" s="37"/>
      <c r="VYV159" s="37"/>
      <c r="VYW159" s="37"/>
      <c r="VYX159" s="37"/>
      <c r="VYY159" s="37"/>
      <c r="VYZ159" s="37"/>
      <c r="VZA159" s="37"/>
      <c r="VZB159" s="37"/>
      <c r="VZC159" s="37"/>
      <c r="VZD159" s="37"/>
      <c r="VZE159" s="37"/>
      <c r="VZF159" s="37"/>
      <c r="VZG159" s="37"/>
      <c r="VZH159" s="37"/>
      <c r="VZI159" s="37"/>
      <c r="VZJ159" s="37"/>
      <c r="VZK159" s="37"/>
      <c r="VZL159" s="37"/>
      <c r="VZM159" s="37"/>
      <c r="VZN159" s="37"/>
      <c r="VZO159" s="37"/>
      <c r="VZP159" s="37"/>
      <c r="VZQ159" s="37"/>
      <c r="VZR159" s="37"/>
      <c r="VZS159" s="37"/>
      <c r="VZT159" s="37"/>
      <c r="VZU159" s="37"/>
      <c r="VZV159" s="37"/>
      <c r="VZW159" s="37"/>
      <c r="VZX159" s="37"/>
      <c r="VZY159" s="37"/>
      <c r="VZZ159" s="37"/>
      <c r="WAA159" s="37"/>
      <c r="WAB159" s="37"/>
      <c r="WAC159" s="37"/>
      <c r="WAD159" s="37"/>
      <c r="WAE159" s="37"/>
      <c r="WAF159" s="37"/>
      <c r="WAG159" s="37"/>
      <c r="WAH159" s="37"/>
      <c r="WAI159" s="37"/>
      <c r="WAJ159" s="37"/>
      <c r="WAK159" s="37"/>
      <c r="WAL159" s="37"/>
      <c r="WAM159" s="37"/>
      <c r="WAN159" s="37"/>
      <c r="WAO159" s="37"/>
      <c r="WAP159" s="37"/>
      <c r="WAQ159" s="37"/>
      <c r="WAR159" s="37"/>
      <c r="WAS159" s="37"/>
      <c r="WAT159" s="37"/>
      <c r="WAU159" s="37"/>
      <c r="WAV159" s="37"/>
      <c r="WAW159" s="37"/>
      <c r="WAX159" s="37"/>
      <c r="WAY159" s="37"/>
      <c r="WAZ159" s="37"/>
      <c r="WBA159" s="37"/>
      <c r="WBB159" s="37"/>
      <c r="WBC159" s="37"/>
      <c r="WBD159" s="37"/>
      <c r="WBE159" s="37"/>
      <c r="WBF159" s="37"/>
      <c r="WBG159" s="37"/>
      <c r="WBH159" s="37"/>
      <c r="WBI159" s="37"/>
      <c r="WBJ159" s="37"/>
      <c r="WBK159" s="37"/>
      <c r="WBL159" s="37"/>
      <c r="WBM159" s="37"/>
      <c r="WBN159" s="37"/>
      <c r="WBO159" s="37"/>
      <c r="WBP159" s="37"/>
      <c r="WBQ159" s="37"/>
      <c r="WBR159" s="37"/>
      <c r="WBS159" s="37"/>
      <c r="WBT159" s="37"/>
      <c r="WBU159" s="37"/>
      <c r="WBV159" s="37"/>
      <c r="WBW159" s="37"/>
      <c r="WBX159" s="37"/>
      <c r="WBY159" s="37"/>
      <c r="WBZ159" s="37"/>
      <c r="WCA159" s="37"/>
      <c r="WCB159" s="37"/>
      <c r="WCC159" s="37"/>
      <c r="WCD159" s="37"/>
      <c r="WCE159" s="37"/>
      <c r="WCF159" s="37"/>
      <c r="WCG159" s="37"/>
      <c r="WCH159" s="37"/>
      <c r="WCI159" s="37"/>
      <c r="WCJ159" s="37"/>
      <c r="WCK159" s="37"/>
      <c r="WCL159" s="37"/>
      <c r="WCM159" s="37"/>
      <c r="WCN159" s="37"/>
      <c r="WCO159" s="37"/>
      <c r="WCP159" s="37"/>
      <c r="WCQ159" s="37"/>
      <c r="WCR159" s="37"/>
      <c r="WCS159" s="37"/>
      <c r="WCT159" s="37"/>
      <c r="WCU159" s="37"/>
      <c r="WCV159" s="37"/>
      <c r="WCW159" s="37"/>
      <c r="WCX159" s="37"/>
      <c r="WCY159" s="37"/>
      <c r="WCZ159" s="37"/>
      <c r="WDA159" s="37"/>
      <c r="WDB159" s="37"/>
      <c r="WDC159" s="37"/>
      <c r="WDD159" s="37"/>
      <c r="WDE159" s="37"/>
      <c r="WDF159" s="37"/>
      <c r="WDG159" s="37"/>
      <c r="WDH159" s="37"/>
      <c r="WDI159" s="37"/>
      <c r="WDJ159" s="37"/>
      <c r="WDK159" s="37"/>
      <c r="WDL159" s="37"/>
      <c r="WDM159" s="37"/>
      <c r="WDN159" s="37"/>
      <c r="WDO159" s="37"/>
      <c r="WDP159" s="37"/>
      <c r="WDQ159" s="37"/>
      <c r="WDR159" s="37"/>
      <c r="WDS159" s="37"/>
      <c r="WDT159" s="37"/>
      <c r="WDU159" s="37"/>
      <c r="WDV159" s="37"/>
      <c r="WDW159" s="37"/>
      <c r="WDX159" s="37"/>
      <c r="WDY159" s="37"/>
      <c r="WDZ159" s="37"/>
      <c r="WEA159" s="37"/>
      <c r="WEB159" s="37"/>
      <c r="WEC159" s="37"/>
      <c r="WED159" s="37"/>
      <c r="WEE159" s="37"/>
      <c r="WEF159" s="37"/>
      <c r="WEG159" s="37"/>
      <c r="WEH159" s="37"/>
      <c r="WEI159" s="37"/>
      <c r="WEJ159" s="37"/>
      <c r="WEK159" s="37"/>
      <c r="WEL159" s="37"/>
      <c r="WEM159" s="37"/>
      <c r="WEN159" s="37"/>
      <c r="WEO159" s="37"/>
      <c r="WEP159" s="37"/>
      <c r="WEQ159" s="37"/>
      <c r="WER159" s="37"/>
      <c r="WES159" s="37"/>
      <c r="WET159" s="37"/>
      <c r="WEU159" s="37"/>
      <c r="WEV159" s="37"/>
      <c r="WEW159" s="37"/>
      <c r="WEX159" s="37"/>
      <c r="WEY159" s="37"/>
      <c r="WEZ159" s="37"/>
      <c r="WFA159" s="37"/>
      <c r="WFB159" s="37"/>
      <c r="WFC159" s="37"/>
      <c r="WFD159" s="37"/>
      <c r="WFE159" s="37"/>
      <c r="WFF159" s="37"/>
      <c r="WFG159" s="37"/>
      <c r="WFH159" s="37"/>
      <c r="WFI159" s="37"/>
      <c r="WFJ159" s="37"/>
      <c r="WFK159" s="37"/>
      <c r="WFL159" s="37"/>
      <c r="WFM159" s="37"/>
      <c r="WFN159" s="37"/>
      <c r="WFO159" s="37"/>
      <c r="WFP159" s="37"/>
      <c r="WFQ159" s="37"/>
      <c r="WFR159" s="37"/>
      <c r="WFS159" s="37"/>
      <c r="WFT159" s="37"/>
      <c r="WFU159" s="37"/>
      <c r="WFV159" s="37"/>
      <c r="WFW159" s="37"/>
      <c r="WFX159" s="37"/>
      <c r="WFY159" s="37"/>
      <c r="WFZ159" s="37"/>
      <c r="WGA159" s="37"/>
      <c r="WGB159" s="37"/>
      <c r="WGC159" s="37"/>
      <c r="WGD159" s="37"/>
      <c r="WGE159" s="37"/>
      <c r="WGF159" s="37"/>
      <c r="WGG159" s="37"/>
      <c r="WGH159" s="37"/>
      <c r="WGI159" s="37"/>
      <c r="WGJ159" s="37"/>
      <c r="WGK159" s="37"/>
      <c r="WGL159" s="37"/>
      <c r="WGM159" s="37"/>
      <c r="WGN159" s="37"/>
      <c r="WGO159" s="37"/>
      <c r="WGP159" s="37"/>
      <c r="WGQ159" s="37"/>
      <c r="WGR159" s="37"/>
      <c r="WGS159" s="37"/>
      <c r="WGT159" s="37"/>
      <c r="WGU159" s="37"/>
      <c r="WGV159" s="37"/>
      <c r="WGW159" s="37"/>
      <c r="WGX159" s="37"/>
      <c r="WGY159" s="37"/>
      <c r="WGZ159" s="37"/>
      <c r="WHA159" s="37"/>
      <c r="WHB159" s="37"/>
      <c r="WHC159" s="37"/>
      <c r="WHD159" s="37"/>
      <c r="WHE159" s="37"/>
      <c r="WHF159" s="37"/>
      <c r="WHG159" s="37"/>
      <c r="WHH159" s="37"/>
      <c r="WHI159" s="37"/>
      <c r="WHJ159" s="37"/>
      <c r="WHK159" s="37"/>
      <c r="WHL159" s="37"/>
      <c r="WHM159" s="37"/>
      <c r="WHN159" s="37"/>
      <c r="WHO159" s="37"/>
      <c r="WHP159" s="37"/>
      <c r="WHQ159" s="37"/>
      <c r="WHR159" s="37"/>
      <c r="WHS159" s="37"/>
      <c r="WHT159" s="37"/>
      <c r="WHU159" s="37"/>
      <c r="WHV159" s="37"/>
      <c r="WHW159" s="37"/>
      <c r="WHX159" s="37"/>
      <c r="WHY159" s="37"/>
      <c r="WHZ159" s="37"/>
      <c r="WIA159" s="37"/>
      <c r="WIB159" s="37"/>
      <c r="WIC159" s="37"/>
      <c r="WID159" s="37"/>
      <c r="WIE159" s="37"/>
      <c r="WIF159" s="37"/>
      <c r="WIG159" s="37"/>
      <c r="WIH159" s="37"/>
      <c r="WII159" s="37"/>
      <c r="WIJ159" s="37"/>
      <c r="WIK159" s="37"/>
      <c r="WIL159" s="37"/>
      <c r="WIM159" s="37"/>
      <c r="WIN159" s="37"/>
      <c r="WIO159" s="37"/>
      <c r="WIP159" s="37"/>
      <c r="WIQ159" s="37"/>
      <c r="WIR159" s="37"/>
      <c r="WIS159" s="37"/>
      <c r="WIT159" s="37"/>
      <c r="WIU159" s="37"/>
      <c r="WIV159" s="37"/>
      <c r="WIW159" s="37"/>
      <c r="WIX159" s="37"/>
      <c r="WIY159" s="37"/>
      <c r="WIZ159" s="37"/>
      <c r="WJA159" s="37"/>
      <c r="WJB159" s="37"/>
      <c r="WJC159" s="37"/>
      <c r="WJD159" s="37"/>
      <c r="WJE159" s="37"/>
      <c r="WJF159" s="37"/>
      <c r="WJG159" s="37"/>
      <c r="WJH159" s="37"/>
      <c r="WJI159" s="37"/>
      <c r="WJJ159" s="37"/>
      <c r="WJK159" s="37"/>
      <c r="WJL159" s="37"/>
      <c r="WJM159" s="37"/>
      <c r="WJN159" s="37"/>
      <c r="WJO159" s="37"/>
      <c r="WJP159" s="37"/>
      <c r="WJQ159" s="37"/>
      <c r="WJR159" s="37"/>
      <c r="WJS159" s="37"/>
      <c r="WJT159" s="37"/>
      <c r="WJU159" s="37"/>
      <c r="WJV159" s="37"/>
      <c r="WJW159" s="37"/>
      <c r="WJX159" s="37"/>
      <c r="WJY159" s="37"/>
      <c r="WJZ159" s="37"/>
      <c r="WKA159" s="37"/>
      <c r="WKB159" s="37"/>
      <c r="WKC159" s="37"/>
      <c r="WKD159" s="37"/>
      <c r="WKE159" s="37"/>
      <c r="WKF159" s="37"/>
      <c r="WKG159" s="37"/>
      <c r="WKH159" s="37"/>
      <c r="WKI159" s="37"/>
      <c r="WKJ159" s="37"/>
      <c r="WKK159" s="37"/>
      <c r="WKL159" s="37"/>
      <c r="WKM159" s="37"/>
      <c r="WKN159" s="37"/>
      <c r="WKO159" s="37"/>
      <c r="WKP159" s="37"/>
      <c r="WKQ159" s="37"/>
      <c r="WKR159" s="37"/>
      <c r="WKS159" s="37"/>
      <c r="WKT159" s="37"/>
      <c r="WKU159" s="37"/>
      <c r="WKV159" s="37"/>
      <c r="WKW159" s="37"/>
      <c r="WKX159" s="37"/>
      <c r="WKY159" s="37"/>
      <c r="WKZ159" s="37"/>
      <c r="WLA159" s="37"/>
      <c r="WLB159" s="37"/>
      <c r="WLC159" s="37"/>
      <c r="WLD159" s="37"/>
      <c r="WLE159" s="37"/>
      <c r="WLF159" s="37"/>
      <c r="WLG159" s="37"/>
      <c r="WLH159" s="37"/>
      <c r="WLI159" s="37"/>
      <c r="WLJ159" s="37"/>
      <c r="WLK159" s="37"/>
      <c r="WLL159" s="37"/>
      <c r="WLM159" s="37"/>
      <c r="WLN159" s="37"/>
      <c r="WLO159" s="37"/>
      <c r="WLP159" s="37"/>
      <c r="WLQ159" s="37"/>
      <c r="WLR159" s="37"/>
      <c r="WLS159" s="37"/>
      <c r="WLT159" s="37"/>
      <c r="WLU159" s="37"/>
      <c r="WLV159" s="37"/>
      <c r="WLW159" s="37"/>
      <c r="WLX159" s="37"/>
      <c r="WLY159" s="37"/>
      <c r="WLZ159" s="37"/>
      <c r="WMA159" s="37"/>
      <c r="WMB159" s="37"/>
      <c r="WMC159" s="37"/>
      <c r="WMD159" s="37"/>
      <c r="WME159" s="37"/>
      <c r="WMF159" s="37"/>
      <c r="WMG159" s="37"/>
      <c r="WMH159" s="37"/>
      <c r="WMI159" s="37"/>
      <c r="WMJ159" s="37"/>
      <c r="WMK159" s="37"/>
      <c r="WML159" s="37"/>
      <c r="WMM159" s="37"/>
      <c r="WMN159" s="37"/>
      <c r="WMO159" s="37"/>
      <c r="WMP159" s="37"/>
      <c r="WMQ159" s="37"/>
      <c r="WMR159" s="37"/>
      <c r="WMS159" s="37"/>
      <c r="WMT159" s="37"/>
      <c r="WMU159" s="37"/>
      <c r="WMV159" s="37"/>
      <c r="WMW159" s="37"/>
      <c r="WMX159" s="37"/>
      <c r="WMY159" s="37"/>
      <c r="WMZ159" s="37"/>
      <c r="WNA159" s="37"/>
      <c r="WNB159" s="37"/>
      <c r="WNC159" s="37"/>
      <c r="WND159" s="37"/>
      <c r="WNE159" s="37"/>
      <c r="WNF159" s="37"/>
      <c r="WNG159" s="37"/>
      <c r="WNH159" s="37"/>
      <c r="WNI159" s="37"/>
      <c r="WNJ159" s="37"/>
      <c r="WNK159" s="37"/>
      <c r="WNL159" s="37"/>
      <c r="WNM159" s="37"/>
      <c r="WNN159" s="37"/>
      <c r="WNO159" s="37"/>
      <c r="WNP159" s="37"/>
      <c r="WNQ159" s="37"/>
      <c r="WNR159" s="37"/>
      <c r="WNS159" s="37"/>
      <c r="WNT159" s="37"/>
      <c r="WNU159" s="37"/>
      <c r="WNV159" s="37"/>
      <c r="WNW159" s="37"/>
      <c r="WNX159" s="37"/>
      <c r="WNY159" s="37"/>
      <c r="WNZ159" s="37"/>
      <c r="WOA159" s="37"/>
      <c r="WOB159" s="37"/>
      <c r="WOC159" s="37"/>
      <c r="WOD159" s="37"/>
      <c r="WOE159" s="37"/>
      <c r="WOF159" s="37"/>
      <c r="WOG159" s="37"/>
      <c r="WOH159" s="37"/>
      <c r="WOI159" s="37"/>
      <c r="WOJ159" s="37"/>
      <c r="WOK159" s="37"/>
      <c r="WOL159" s="37"/>
      <c r="WOM159" s="37"/>
      <c r="WON159" s="37"/>
      <c r="WOO159" s="37"/>
      <c r="WOP159" s="37"/>
      <c r="WOQ159" s="37"/>
      <c r="WOR159" s="37"/>
      <c r="WOS159" s="37"/>
      <c r="WOT159" s="37"/>
      <c r="WOU159" s="37"/>
      <c r="WOV159" s="37"/>
      <c r="WOW159" s="37"/>
      <c r="WOX159" s="37"/>
      <c r="WOY159" s="37"/>
      <c r="WOZ159" s="37"/>
      <c r="WPA159" s="37"/>
      <c r="WPB159" s="37"/>
      <c r="WPC159" s="37"/>
      <c r="WPD159" s="37"/>
      <c r="WPE159" s="37"/>
      <c r="WPF159" s="37"/>
      <c r="WPG159" s="37"/>
      <c r="WPH159" s="37"/>
      <c r="WPI159" s="37"/>
      <c r="WPJ159" s="37"/>
      <c r="WPK159" s="37"/>
      <c r="WPL159" s="37"/>
      <c r="WPM159" s="37"/>
      <c r="WPN159" s="37"/>
      <c r="WPO159" s="37"/>
      <c r="WPP159" s="37"/>
      <c r="WPQ159" s="37"/>
      <c r="WPR159" s="37"/>
      <c r="WPS159" s="37"/>
      <c r="WPT159" s="37"/>
      <c r="WPU159" s="37"/>
      <c r="WPV159" s="37"/>
      <c r="WPW159" s="37"/>
      <c r="WPX159" s="37"/>
      <c r="WPY159" s="37"/>
      <c r="WPZ159" s="37"/>
      <c r="WQA159" s="37"/>
      <c r="WQB159" s="37"/>
      <c r="WQC159" s="37"/>
      <c r="WQD159" s="37"/>
      <c r="WQE159" s="37"/>
      <c r="WQF159" s="37"/>
      <c r="WQG159" s="37"/>
      <c r="WQH159" s="37"/>
      <c r="WQI159" s="37"/>
      <c r="WQJ159" s="37"/>
      <c r="WQK159" s="37"/>
      <c r="WQL159" s="37"/>
      <c r="WQM159" s="37"/>
      <c r="WQN159" s="37"/>
      <c r="WQO159" s="37"/>
      <c r="WQP159" s="37"/>
      <c r="WQQ159" s="37"/>
      <c r="WQR159" s="37"/>
      <c r="WQS159" s="37"/>
      <c r="WQT159" s="37"/>
      <c r="WQU159" s="37"/>
      <c r="WQV159" s="37"/>
      <c r="WQW159" s="37"/>
      <c r="WQX159" s="37"/>
      <c r="WQY159" s="37"/>
      <c r="WQZ159" s="37"/>
      <c r="WRA159" s="37"/>
      <c r="WRB159" s="37"/>
      <c r="WRC159" s="37"/>
      <c r="WRD159" s="37"/>
      <c r="WRE159" s="37"/>
      <c r="WRF159" s="37"/>
      <c r="WRG159" s="37"/>
      <c r="WRH159" s="37"/>
      <c r="WRI159" s="37"/>
      <c r="WRJ159" s="37"/>
      <c r="WRK159" s="37"/>
      <c r="WRL159" s="37"/>
      <c r="WRM159" s="37"/>
      <c r="WRN159" s="37"/>
      <c r="WRO159" s="37"/>
      <c r="WRP159" s="37"/>
      <c r="WRQ159" s="37"/>
      <c r="WRR159" s="37"/>
      <c r="WRS159" s="37"/>
      <c r="WRT159" s="37"/>
      <c r="WRU159" s="37"/>
      <c r="WRV159" s="37"/>
      <c r="WRW159" s="37"/>
      <c r="WRX159" s="37"/>
      <c r="WRY159" s="37"/>
      <c r="WRZ159" s="37"/>
      <c r="WSA159" s="37"/>
      <c r="WSB159" s="37"/>
      <c r="WSC159" s="37"/>
      <c r="WSD159" s="37"/>
      <c r="WSE159" s="37"/>
      <c r="WSF159" s="37"/>
      <c r="WSG159" s="37"/>
      <c r="WSH159" s="37"/>
      <c r="WSI159" s="37"/>
      <c r="WSJ159" s="37"/>
      <c r="WSK159" s="37"/>
      <c r="WSL159" s="37"/>
      <c r="WSM159" s="37"/>
      <c r="WSN159" s="37"/>
      <c r="WSO159" s="37"/>
      <c r="WSP159" s="37"/>
      <c r="WSQ159" s="37"/>
      <c r="WSR159" s="37"/>
      <c r="WSS159" s="37"/>
      <c r="WST159" s="37"/>
      <c r="WSU159" s="37"/>
      <c r="WSV159" s="37"/>
      <c r="WSW159" s="37"/>
      <c r="WSX159" s="37"/>
      <c r="WSY159" s="37"/>
      <c r="WSZ159" s="37"/>
      <c r="WTA159" s="37"/>
      <c r="WTB159" s="37"/>
      <c r="WTC159" s="37"/>
      <c r="WTD159" s="37"/>
      <c r="WTE159" s="37"/>
      <c r="WTF159" s="37"/>
      <c r="WTG159" s="37"/>
      <c r="WTH159" s="37"/>
      <c r="WTI159" s="37"/>
      <c r="WTJ159" s="37"/>
      <c r="WTK159" s="37"/>
      <c r="WTL159" s="37"/>
      <c r="WTM159" s="37"/>
      <c r="WTN159" s="37"/>
      <c r="WTO159" s="37"/>
      <c r="WTP159" s="37"/>
      <c r="WTQ159" s="37"/>
      <c r="WTR159" s="37"/>
      <c r="WTS159" s="37"/>
      <c r="WTT159" s="37"/>
      <c r="WTU159" s="37"/>
      <c r="WTV159" s="37"/>
      <c r="WTW159" s="37"/>
      <c r="WTX159" s="37"/>
      <c r="WTY159" s="37"/>
      <c r="WTZ159" s="37"/>
      <c r="WUA159" s="37"/>
      <c r="WUB159" s="37"/>
      <c r="WUC159" s="37"/>
      <c r="WUD159" s="37"/>
      <c r="WUE159" s="37"/>
      <c r="WUF159" s="37"/>
      <c r="WUG159" s="37"/>
      <c r="WUH159" s="37"/>
      <c r="WUI159" s="37"/>
      <c r="WUJ159" s="37"/>
      <c r="WUK159" s="37"/>
      <c r="WUL159" s="37"/>
      <c r="WUM159" s="37"/>
      <c r="WUN159" s="37"/>
      <c r="WUO159" s="37"/>
      <c r="WUP159" s="37"/>
      <c r="WUQ159" s="37"/>
      <c r="WUR159" s="37"/>
      <c r="WUS159" s="37"/>
      <c r="WUT159" s="37"/>
      <c r="WUU159" s="37"/>
      <c r="WUV159" s="37"/>
      <c r="WUW159" s="37"/>
      <c r="WUX159" s="37"/>
      <c r="WUY159" s="37"/>
      <c r="WUZ159" s="37"/>
      <c r="WVA159" s="37"/>
      <c r="WVB159" s="37"/>
      <c r="WVC159" s="37"/>
      <c r="WVD159" s="37"/>
      <c r="WVE159" s="37"/>
      <c r="WVF159" s="37"/>
      <c r="WVG159" s="37"/>
      <c r="WVH159" s="37"/>
      <c r="WVI159" s="37"/>
      <c r="WVJ159" s="37"/>
      <c r="WVK159" s="37"/>
      <c r="WVL159" s="37"/>
      <c r="WVM159" s="37"/>
      <c r="WVN159" s="37"/>
      <c r="WVO159" s="37"/>
      <c r="WVP159" s="37"/>
      <c r="WVQ159" s="37"/>
      <c r="WVR159" s="37"/>
      <c r="WVS159" s="37"/>
      <c r="WVT159" s="37"/>
      <c r="WVU159" s="37"/>
      <c r="WVV159" s="37"/>
      <c r="WVW159" s="37"/>
      <c r="WVX159" s="37"/>
      <c r="WVY159" s="37"/>
      <c r="WVZ159" s="37"/>
      <c r="WWA159" s="37"/>
      <c r="WWB159" s="37"/>
      <c r="WWC159" s="37"/>
      <c r="WWD159" s="37"/>
      <c r="WWE159" s="37"/>
      <c r="WWF159" s="37"/>
      <c r="WWG159" s="37"/>
      <c r="WWH159" s="37"/>
      <c r="WWI159" s="37"/>
      <c r="WWJ159" s="37"/>
      <c r="WWK159" s="37"/>
      <c r="WWL159" s="37"/>
      <c r="WWM159" s="37"/>
      <c r="WWN159" s="37"/>
      <c r="WWO159" s="37"/>
      <c r="WWP159" s="37"/>
      <c r="WWQ159" s="37"/>
      <c r="WWR159" s="37"/>
      <c r="WWS159" s="37"/>
      <c r="WWT159" s="37"/>
      <c r="WWU159" s="37"/>
      <c r="WWV159" s="37"/>
      <c r="WWW159" s="37"/>
      <c r="WWX159" s="37"/>
      <c r="WWY159" s="37"/>
      <c r="WWZ159" s="37"/>
      <c r="WXA159" s="37"/>
      <c r="WXB159" s="37"/>
      <c r="WXC159" s="37"/>
      <c r="WXD159" s="37"/>
      <c r="WXE159" s="37"/>
      <c r="WXF159" s="37"/>
      <c r="WXG159" s="37"/>
      <c r="WXH159" s="37"/>
      <c r="WXI159" s="37"/>
      <c r="WXJ159" s="37"/>
      <c r="WXK159" s="37"/>
      <c r="WXL159" s="37"/>
      <c r="WXM159" s="37"/>
      <c r="WXN159" s="37"/>
      <c r="WXO159" s="37"/>
      <c r="WXP159" s="37"/>
      <c r="WXQ159" s="37"/>
      <c r="WXR159" s="37"/>
      <c r="WXS159" s="37"/>
      <c r="WXT159" s="37"/>
      <c r="WXU159" s="37"/>
      <c r="WXV159" s="37"/>
      <c r="WXW159" s="37"/>
      <c r="WXX159" s="37"/>
      <c r="WXY159" s="37"/>
      <c r="WXZ159" s="37"/>
      <c r="WYA159" s="37"/>
      <c r="WYB159" s="37"/>
      <c r="WYC159" s="37"/>
      <c r="WYD159" s="37"/>
      <c r="WYE159" s="37"/>
      <c r="WYF159" s="37"/>
      <c r="WYG159" s="37"/>
      <c r="WYH159" s="37"/>
      <c r="WYI159" s="37"/>
      <c r="WYJ159" s="37"/>
      <c r="WYK159" s="37"/>
      <c r="WYL159" s="37"/>
      <c r="WYM159" s="37"/>
      <c r="WYN159" s="37"/>
      <c r="WYO159" s="37"/>
      <c r="WYP159" s="37"/>
      <c r="WYQ159" s="37"/>
      <c r="WYR159" s="37"/>
      <c r="WYS159" s="37"/>
      <c r="WYT159" s="37"/>
      <c r="WYU159" s="37"/>
      <c r="WYV159" s="37"/>
      <c r="WYW159" s="37"/>
      <c r="WYX159" s="37"/>
      <c r="WYY159" s="37"/>
      <c r="WYZ159" s="37"/>
      <c r="WZA159" s="37"/>
      <c r="WZB159" s="37"/>
    </row>
    <row r="160" spans="1:16384" ht="20.25" x14ac:dyDescent="0.25">
      <c r="A160" s="146" t="s">
        <v>83</v>
      </c>
      <c r="B160" s="146"/>
      <c r="C160" s="146"/>
      <c r="D160" s="146"/>
      <c r="E160" s="146"/>
      <c r="F160" s="146"/>
      <c r="G160" s="146"/>
      <c r="H160" s="146"/>
      <c r="I160" s="146"/>
    </row>
    <row r="161" spans="1:9" ht="20.25" x14ac:dyDescent="0.25">
      <c r="A161" s="134" t="s">
        <v>75</v>
      </c>
      <c r="B161" s="134"/>
      <c r="C161" s="134"/>
      <c r="D161" s="2" t="s">
        <v>4</v>
      </c>
      <c r="E161" s="79" t="str">
        <f>E3</f>
        <v>Runwal Gardens Phase V</v>
      </c>
      <c r="F161" s="80"/>
      <c r="G161" s="80"/>
      <c r="H161" s="80"/>
      <c r="I161" s="81"/>
    </row>
    <row r="162" spans="1:9" ht="40.5" customHeight="1" x14ac:dyDescent="0.25">
      <c r="A162" s="134" t="s">
        <v>135</v>
      </c>
      <c r="B162" s="134"/>
      <c r="C162" s="134"/>
      <c r="D162" s="2" t="s">
        <v>4</v>
      </c>
      <c r="E162" s="79" t="str">
        <f>E9</f>
        <v>Runwal Gardens, Kalyan-Shilphata Road, Village Usarghar, Gharvali &amp; Sagaon, Dombivli East, Thane, Maharashtra- 421204</v>
      </c>
      <c r="F162" s="80"/>
      <c r="G162" s="80"/>
      <c r="H162" s="80"/>
      <c r="I162" s="81"/>
    </row>
    <row r="163" spans="1:9" ht="20.25" customHeight="1" x14ac:dyDescent="0.25">
      <c r="A163" s="147" t="s">
        <v>141</v>
      </c>
      <c r="B163" s="147"/>
      <c r="C163" s="147"/>
      <c r="D163" s="16" t="s">
        <v>4</v>
      </c>
      <c r="E163" s="79" t="str">
        <f>I3</f>
        <v>04/07/2025 at 03:05PM</v>
      </c>
      <c r="F163" s="80"/>
      <c r="G163" s="80"/>
      <c r="H163" s="80"/>
      <c r="I163" s="81"/>
    </row>
    <row r="164" spans="1:9" ht="20.25" x14ac:dyDescent="0.25">
      <c r="A164" s="62"/>
      <c r="B164" s="32"/>
      <c r="C164" s="32"/>
      <c r="D164" s="32"/>
      <c r="E164" s="32"/>
      <c r="F164" s="32"/>
      <c r="G164" s="32"/>
      <c r="H164" s="32"/>
      <c r="I164" s="24"/>
    </row>
    <row r="165" spans="1:9" ht="20.25" x14ac:dyDescent="0.25">
      <c r="A165" s="33"/>
      <c r="B165" s="34"/>
      <c r="C165" s="34"/>
      <c r="D165" s="34"/>
      <c r="E165" s="34"/>
      <c r="F165" s="34"/>
      <c r="G165" s="34"/>
      <c r="H165" s="34"/>
      <c r="I165" s="25"/>
    </row>
    <row r="166" spans="1:9" ht="20.25" x14ac:dyDescent="0.25">
      <c r="A166" s="33"/>
      <c r="B166" s="34"/>
      <c r="C166" s="34"/>
      <c r="D166" s="34"/>
      <c r="E166" s="34"/>
      <c r="F166" s="34"/>
      <c r="G166" s="34"/>
      <c r="H166" s="34"/>
      <c r="I166" s="25"/>
    </row>
    <row r="167" spans="1:9" ht="20.25" x14ac:dyDescent="0.25">
      <c r="A167" s="33"/>
      <c r="B167" s="34"/>
      <c r="C167" s="34"/>
      <c r="D167" s="34"/>
      <c r="E167" s="34"/>
      <c r="F167" s="34"/>
      <c r="G167" s="34"/>
      <c r="H167" s="34"/>
      <c r="I167" s="25"/>
    </row>
    <row r="168" spans="1:9" ht="20.25" x14ac:dyDescent="0.25">
      <c r="A168" s="33"/>
      <c r="B168" s="34"/>
      <c r="C168" s="34"/>
      <c r="D168" s="34"/>
      <c r="E168" s="34"/>
      <c r="F168" s="34"/>
      <c r="G168" s="34"/>
      <c r="H168" s="34"/>
      <c r="I168" s="25"/>
    </row>
    <row r="169" spans="1:9" ht="20.25" x14ac:dyDescent="0.25">
      <c r="A169" s="33"/>
      <c r="B169" s="34"/>
      <c r="C169" s="34"/>
      <c r="D169" s="34"/>
      <c r="E169" s="34"/>
      <c r="F169" s="34"/>
      <c r="G169" s="34"/>
      <c r="H169" s="34"/>
      <c r="I169" s="25"/>
    </row>
    <row r="170" spans="1:9" ht="20.25" x14ac:dyDescent="0.25">
      <c r="A170" s="33"/>
      <c r="B170" s="34"/>
      <c r="C170" s="34"/>
      <c r="D170" s="34"/>
      <c r="E170" s="34"/>
      <c r="F170" s="34"/>
      <c r="G170" s="34"/>
      <c r="H170" s="34"/>
      <c r="I170" s="25"/>
    </row>
    <row r="171" spans="1:9" ht="20.25" x14ac:dyDescent="0.25">
      <c r="A171" s="33"/>
      <c r="B171" s="34"/>
      <c r="C171" s="34"/>
      <c r="D171" s="34"/>
      <c r="E171" s="34"/>
      <c r="F171" s="34"/>
      <c r="G171" s="34"/>
      <c r="H171" s="34"/>
      <c r="I171" s="25"/>
    </row>
    <row r="172" spans="1:9" ht="20.25" x14ac:dyDescent="0.25">
      <c r="A172" s="33"/>
      <c r="B172" s="34"/>
      <c r="C172" s="34"/>
      <c r="D172" s="34"/>
      <c r="E172" s="34"/>
      <c r="F172" s="34"/>
      <c r="G172" s="34"/>
      <c r="H172" s="34"/>
      <c r="I172" s="25"/>
    </row>
    <row r="173" spans="1:9" ht="20.25" x14ac:dyDescent="0.25">
      <c r="A173" s="33"/>
      <c r="B173" s="34"/>
      <c r="C173" s="34"/>
      <c r="D173" s="34"/>
      <c r="E173" s="34"/>
      <c r="F173" s="34"/>
      <c r="G173" s="34"/>
      <c r="H173" s="34"/>
      <c r="I173" s="25"/>
    </row>
    <row r="174" spans="1:9" ht="20.25" x14ac:dyDescent="0.25">
      <c r="A174" s="33"/>
      <c r="B174" s="34"/>
      <c r="C174" s="34"/>
      <c r="D174" s="34"/>
      <c r="E174" s="34"/>
      <c r="F174" s="34"/>
      <c r="G174" s="34"/>
      <c r="H174" s="34"/>
      <c r="I174" s="25"/>
    </row>
    <row r="175" spans="1:9" ht="20.25" x14ac:dyDescent="0.25">
      <c r="A175" s="33"/>
      <c r="B175" s="34"/>
      <c r="C175" s="34"/>
      <c r="D175" s="34"/>
      <c r="E175" s="34"/>
      <c r="F175" s="34"/>
      <c r="G175" s="34"/>
      <c r="H175" s="34"/>
      <c r="I175" s="25"/>
    </row>
    <row r="176" spans="1:9" ht="20.25" x14ac:dyDescent="0.25">
      <c r="A176" s="33"/>
      <c r="B176" s="34"/>
      <c r="C176" s="34"/>
      <c r="D176" s="34"/>
      <c r="E176" s="34"/>
      <c r="F176" s="34"/>
      <c r="G176" s="34"/>
      <c r="H176" s="34"/>
      <c r="I176" s="25"/>
    </row>
    <row r="177" spans="1:9" ht="20.25" x14ac:dyDescent="0.25">
      <c r="A177" s="33"/>
      <c r="B177" s="34"/>
      <c r="C177" s="34"/>
      <c r="D177" s="34"/>
      <c r="E177" s="34"/>
      <c r="F177" s="34"/>
      <c r="G177" s="34"/>
      <c r="H177" s="34"/>
      <c r="I177" s="25"/>
    </row>
    <row r="178" spans="1:9" ht="20.25" x14ac:dyDescent="0.25">
      <c r="A178" s="33"/>
      <c r="B178" s="34"/>
      <c r="C178" s="34"/>
      <c r="D178" s="34"/>
      <c r="E178" s="34"/>
      <c r="F178" s="34"/>
      <c r="G178" s="34"/>
      <c r="H178" s="34"/>
      <c r="I178" s="25"/>
    </row>
    <row r="179" spans="1:9" ht="20.25" x14ac:dyDescent="0.25">
      <c r="A179" s="33"/>
      <c r="B179" s="34"/>
      <c r="C179" s="34"/>
      <c r="D179" s="34"/>
      <c r="E179" s="34"/>
      <c r="F179" s="34"/>
      <c r="G179" s="34"/>
      <c r="H179" s="34"/>
      <c r="I179" s="25"/>
    </row>
    <row r="180" spans="1:9" ht="20.25" x14ac:dyDescent="0.25">
      <c r="A180" s="33"/>
      <c r="B180" s="34"/>
      <c r="C180" s="34"/>
      <c r="D180" s="34"/>
      <c r="E180" s="34"/>
      <c r="F180" s="34"/>
      <c r="G180" s="34"/>
      <c r="H180" s="34"/>
      <c r="I180" s="25"/>
    </row>
    <row r="181" spans="1:9" ht="20.25" x14ac:dyDescent="0.25">
      <c r="A181" s="33"/>
      <c r="B181" s="34"/>
      <c r="C181" s="34"/>
      <c r="D181" s="34"/>
      <c r="E181" s="34"/>
      <c r="F181" s="34"/>
      <c r="G181" s="34"/>
      <c r="H181" s="34"/>
      <c r="I181" s="25"/>
    </row>
    <row r="182" spans="1:9" ht="20.25" x14ac:dyDescent="0.25">
      <c r="A182" s="33"/>
      <c r="B182" s="34"/>
      <c r="C182" s="34"/>
      <c r="D182" s="34"/>
      <c r="E182" s="34"/>
      <c r="F182" s="34"/>
      <c r="G182" s="34"/>
      <c r="H182" s="34"/>
      <c r="I182" s="25"/>
    </row>
    <row r="183" spans="1:9" ht="20.25" x14ac:dyDescent="0.25">
      <c r="A183" s="33"/>
      <c r="B183" s="34"/>
      <c r="C183" s="34"/>
      <c r="D183" s="34"/>
      <c r="E183" s="34"/>
      <c r="F183" s="34"/>
      <c r="G183" s="34"/>
      <c r="H183" s="34"/>
      <c r="I183" s="25"/>
    </row>
    <row r="184" spans="1:9" ht="20.25" x14ac:dyDescent="0.25">
      <c r="A184" s="33"/>
      <c r="B184" s="34"/>
      <c r="C184" s="34"/>
      <c r="D184" s="34"/>
      <c r="E184" s="34"/>
      <c r="F184" s="34"/>
      <c r="G184" s="34"/>
      <c r="H184" s="34"/>
      <c r="I184" s="25"/>
    </row>
    <row r="185" spans="1:9" ht="20.25" x14ac:dyDescent="0.25">
      <c r="A185" s="33"/>
      <c r="B185" s="34"/>
      <c r="C185" s="34"/>
      <c r="D185" s="34"/>
      <c r="E185" s="34"/>
      <c r="F185" s="34"/>
      <c r="G185" s="34"/>
      <c r="H185" s="34"/>
      <c r="I185" s="25"/>
    </row>
    <row r="186" spans="1:9" ht="20.25" x14ac:dyDescent="0.25">
      <c r="A186" s="33"/>
      <c r="B186" s="34"/>
      <c r="C186" s="34"/>
      <c r="D186" s="34"/>
      <c r="E186" s="34"/>
      <c r="F186" s="34"/>
      <c r="G186" s="34"/>
      <c r="H186" s="34"/>
      <c r="I186" s="25"/>
    </row>
    <row r="187" spans="1:9" ht="20.25" x14ac:dyDescent="0.25">
      <c r="A187" s="33"/>
      <c r="B187" s="34"/>
      <c r="C187" s="34"/>
      <c r="D187" s="34"/>
      <c r="E187" s="34"/>
      <c r="F187" s="34"/>
      <c r="G187" s="34"/>
      <c r="H187" s="34"/>
      <c r="I187" s="25"/>
    </row>
    <row r="188" spans="1:9" ht="20.25" x14ac:dyDescent="0.25">
      <c r="A188" s="33"/>
      <c r="B188" s="34"/>
      <c r="C188" s="34"/>
      <c r="D188" s="34"/>
      <c r="E188" s="34"/>
      <c r="F188" s="34"/>
      <c r="G188" s="34"/>
      <c r="H188" s="34"/>
      <c r="I188" s="25"/>
    </row>
    <row r="189" spans="1:9" ht="20.25" x14ac:dyDescent="0.25">
      <c r="A189" s="33"/>
      <c r="B189" s="34"/>
      <c r="C189" s="34"/>
      <c r="D189" s="34"/>
      <c r="E189" s="34"/>
      <c r="F189" s="34"/>
      <c r="G189" s="34"/>
      <c r="H189" s="34"/>
      <c r="I189" s="25"/>
    </row>
    <row r="190" spans="1:9" ht="20.25" x14ac:dyDescent="0.25">
      <c r="A190" s="33"/>
      <c r="B190" s="34"/>
      <c r="C190" s="34"/>
      <c r="D190" s="34"/>
      <c r="E190" s="34"/>
      <c r="F190" s="34"/>
      <c r="G190" s="34"/>
      <c r="H190" s="34"/>
      <c r="I190" s="25"/>
    </row>
    <row r="191" spans="1:9" ht="20.25" x14ac:dyDescent="0.25">
      <c r="A191" s="33"/>
      <c r="B191" s="34"/>
      <c r="C191" s="34"/>
      <c r="D191" s="34"/>
      <c r="E191" s="34"/>
      <c r="F191" s="34"/>
      <c r="G191" s="34"/>
      <c r="H191" s="34"/>
      <c r="I191" s="25"/>
    </row>
    <row r="192" spans="1:9" ht="20.25" x14ac:dyDescent="0.25">
      <c r="A192" s="33"/>
      <c r="B192" s="34"/>
      <c r="C192" s="34"/>
      <c r="D192" s="34"/>
      <c r="E192" s="34"/>
      <c r="F192" s="34"/>
      <c r="G192" s="34"/>
      <c r="H192" s="34"/>
      <c r="I192" s="25"/>
    </row>
    <row r="193" spans="1:9" ht="20.25" x14ac:dyDescent="0.25">
      <c r="A193" s="33"/>
      <c r="B193" s="34"/>
      <c r="C193" s="34"/>
      <c r="D193" s="34"/>
      <c r="E193" s="34"/>
      <c r="F193" s="34"/>
      <c r="G193" s="34"/>
      <c r="H193" s="34"/>
      <c r="I193" s="25"/>
    </row>
    <row r="194" spans="1:9" ht="20.25" x14ac:dyDescent="0.25">
      <c r="A194" s="33"/>
      <c r="B194" s="34"/>
      <c r="C194" s="34"/>
      <c r="D194" s="34"/>
      <c r="E194" s="34"/>
      <c r="F194" s="34"/>
      <c r="G194" s="34"/>
      <c r="H194" s="34"/>
      <c r="I194" s="25"/>
    </row>
    <row r="195" spans="1:9" ht="20.25" x14ac:dyDescent="0.25">
      <c r="A195" s="33"/>
      <c r="B195" s="34"/>
      <c r="C195" s="34"/>
      <c r="D195" s="34"/>
      <c r="E195" s="34"/>
      <c r="F195" s="34"/>
      <c r="G195" s="34"/>
      <c r="H195" s="34"/>
      <c r="I195" s="25"/>
    </row>
    <row r="196" spans="1:9" ht="20.25" x14ac:dyDescent="0.25">
      <c r="A196" s="33"/>
      <c r="B196" s="34"/>
      <c r="C196" s="34"/>
      <c r="D196" s="34"/>
      <c r="E196" s="34"/>
      <c r="F196" s="34"/>
      <c r="G196" s="34"/>
      <c r="H196" s="34"/>
      <c r="I196" s="25"/>
    </row>
    <row r="197" spans="1:9" ht="20.25" x14ac:dyDescent="0.25">
      <c r="A197" s="33"/>
      <c r="B197" s="34"/>
      <c r="C197" s="34"/>
      <c r="D197" s="34"/>
      <c r="E197" s="34"/>
      <c r="F197" s="34"/>
      <c r="G197" s="34"/>
      <c r="H197" s="34"/>
      <c r="I197" s="25"/>
    </row>
    <row r="198" spans="1:9" ht="20.25" x14ac:dyDescent="0.25">
      <c r="A198" s="33"/>
      <c r="B198" s="34"/>
      <c r="C198" s="34"/>
      <c r="D198" s="34"/>
      <c r="E198" s="34"/>
      <c r="F198" s="34"/>
      <c r="G198" s="34"/>
      <c r="H198" s="34"/>
      <c r="I198" s="25"/>
    </row>
    <row r="199" spans="1:9" ht="20.25" x14ac:dyDescent="0.25">
      <c r="A199" s="33"/>
      <c r="B199" s="34"/>
      <c r="C199" s="34"/>
      <c r="D199" s="34"/>
      <c r="E199" s="34"/>
      <c r="F199" s="34"/>
      <c r="G199" s="34"/>
      <c r="H199" s="34"/>
      <c r="I199" s="25"/>
    </row>
    <row r="200" spans="1:9" ht="20.25" x14ac:dyDescent="0.25">
      <c r="A200" s="33"/>
      <c r="B200" s="34"/>
      <c r="C200" s="34"/>
      <c r="D200" s="34"/>
      <c r="E200" s="34"/>
      <c r="F200" s="34"/>
      <c r="G200" s="34"/>
      <c r="H200" s="34"/>
      <c r="I200" s="25"/>
    </row>
    <row r="201" spans="1:9" ht="20.25" x14ac:dyDescent="0.25">
      <c r="A201" s="33"/>
      <c r="B201" s="34"/>
      <c r="C201" s="34"/>
      <c r="D201" s="34"/>
      <c r="E201" s="34"/>
      <c r="F201" s="34"/>
      <c r="G201" s="34"/>
      <c r="H201" s="34"/>
      <c r="I201" s="25"/>
    </row>
    <row r="202" spans="1:9" ht="20.25" x14ac:dyDescent="0.25">
      <c r="A202" s="33"/>
      <c r="B202" s="34"/>
      <c r="C202" s="34"/>
      <c r="D202" s="34"/>
      <c r="E202" s="34"/>
      <c r="F202" s="34"/>
      <c r="G202" s="34"/>
      <c r="H202" s="34"/>
      <c r="I202" s="25"/>
    </row>
    <row r="203" spans="1:9" ht="20.25" x14ac:dyDescent="0.25">
      <c r="A203" s="33"/>
      <c r="B203" s="34"/>
      <c r="C203" s="34"/>
      <c r="D203" s="34"/>
      <c r="E203" s="34"/>
      <c r="F203" s="34"/>
      <c r="G203" s="34"/>
      <c r="H203" s="34"/>
      <c r="I203" s="25"/>
    </row>
    <row r="204" spans="1:9" ht="20.25" x14ac:dyDescent="0.25">
      <c r="A204" s="33"/>
      <c r="B204" s="34"/>
      <c r="C204" s="34"/>
      <c r="D204" s="34"/>
      <c r="E204" s="34"/>
      <c r="F204" s="34"/>
      <c r="G204" s="34"/>
      <c r="H204" s="34"/>
      <c r="I204" s="25"/>
    </row>
    <row r="205" spans="1:9" ht="20.25" x14ac:dyDescent="0.25">
      <c r="A205" s="33"/>
      <c r="B205" s="34"/>
      <c r="C205" s="34"/>
      <c r="D205" s="34"/>
      <c r="E205" s="34"/>
      <c r="F205" s="34"/>
      <c r="G205" s="34"/>
      <c r="H205" s="34"/>
      <c r="I205" s="25"/>
    </row>
    <row r="206" spans="1:9" ht="20.25" x14ac:dyDescent="0.25">
      <c r="A206" s="33"/>
      <c r="B206" s="34"/>
      <c r="C206" s="34"/>
      <c r="D206" s="34"/>
      <c r="E206" s="34"/>
      <c r="F206" s="34"/>
      <c r="G206" s="34"/>
      <c r="H206" s="34"/>
      <c r="I206" s="25"/>
    </row>
    <row r="207" spans="1:9" ht="20.25" x14ac:dyDescent="0.25">
      <c r="A207" s="33"/>
      <c r="B207" s="34"/>
      <c r="C207" s="34"/>
      <c r="D207" s="34"/>
      <c r="E207" s="34"/>
      <c r="F207" s="34"/>
      <c r="G207" s="34"/>
      <c r="H207" s="34"/>
      <c r="I207" s="25"/>
    </row>
    <row r="208" spans="1:9" ht="20.25" x14ac:dyDescent="0.25">
      <c r="A208" s="33"/>
      <c r="B208" s="34"/>
      <c r="C208" s="34"/>
      <c r="D208" s="34"/>
      <c r="E208" s="34"/>
      <c r="F208" s="34"/>
      <c r="G208" s="34"/>
      <c r="H208" s="34"/>
      <c r="I208" s="25"/>
    </row>
    <row r="209" spans="1:9" ht="20.25" x14ac:dyDescent="0.25">
      <c r="A209" s="33"/>
      <c r="B209" s="34"/>
      <c r="C209" s="34"/>
      <c r="D209" s="34"/>
      <c r="E209" s="34"/>
      <c r="F209" s="34"/>
      <c r="G209" s="34"/>
      <c r="H209" s="34"/>
      <c r="I209" s="25"/>
    </row>
    <row r="210" spans="1:9" ht="20.25" x14ac:dyDescent="0.25">
      <c r="A210" s="33"/>
      <c r="B210" s="34"/>
      <c r="C210" s="34"/>
      <c r="D210" s="34"/>
      <c r="E210" s="34"/>
      <c r="F210" s="34"/>
      <c r="G210" s="34"/>
      <c r="H210" s="34"/>
      <c r="I210" s="25"/>
    </row>
    <row r="211" spans="1:9" ht="20.25" x14ac:dyDescent="0.25">
      <c r="A211" s="35"/>
      <c r="B211" s="36"/>
      <c r="C211" s="36"/>
      <c r="D211" s="36"/>
      <c r="E211" s="36"/>
      <c r="F211" s="36"/>
      <c r="G211" s="36"/>
      <c r="H211" s="36"/>
      <c r="I211" s="26"/>
    </row>
    <row r="212" spans="1:9" ht="20.25" x14ac:dyDescent="0.25">
      <c r="A212" s="131" t="s">
        <v>84</v>
      </c>
      <c r="B212" s="132"/>
      <c r="C212" s="132"/>
      <c r="D212" s="132"/>
      <c r="E212" s="132"/>
      <c r="F212" s="132"/>
      <c r="G212" s="132"/>
      <c r="H212" s="132"/>
      <c r="I212" s="133"/>
    </row>
    <row r="213" spans="1:9" ht="20.25" x14ac:dyDescent="0.25">
      <c r="A213" s="31"/>
      <c r="B213" s="32"/>
      <c r="C213" s="32"/>
      <c r="D213" s="32"/>
      <c r="E213" s="32"/>
      <c r="F213" s="32"/>
      <c r="G213" s="32"/>
      <c r="H213" s="32"/>
      <c r="I213" s="24"/>
    </row>
    <row r="214" spans="1:9" ht="20.25" x14ac:dyDescent="0.25">
      <c r="A214" s="33"/>
      <c r="B214" s="34"/>
      <c r="C214" s="34"/>
      <c r="D214" s="34"/>
      <c r="E214" s="34"/>
      <c r="F214" s="34"/>
      <c r="G214" s="34"/>
      <c r="H214" s="34"/>
      <c r="I214" s="25"/>
    </row>
    <row r="215" spans="1:9" ht="20.25" x14ac:dyDescent="0.25">
      <c r="A215" s="33"/>
      <c r="B215" s="34"/>
      <c r="C215" s="34"/>
      <c r="D215" s="34"/>
      <c r="E215" s="34"/>
      <c r="F215" s="34"/>
      <c r="G215" s="34"/>
      <c r="H215" s="34"/>
      <c r="I215" s="25"/>
    </row>
    <row r="216" spans="1:9" ht="20.25" x14ac:dyDescent="0.25">
      <c r="A216" s="33"/>
      <c r="B216" s="34"/>
      <c r="C216" s="34"/>
      <c r="D216" s="34"/>
      <c r="E216" s="34"/>
      <c r="F216" s="34"/>
      <c r="G216" s="34"/>
      <c r="H216" s="34"/>
      <c r="I216" s="25"/>
    </row>
    <row r="217" spans="1:9" ht="20.25" x14ac:dyDescent="0.25">
      <c r="A217" s="33"/>
      <c r="B217" s="34"/>
      <c r="C217" s="34"/>
      <c r="D217" s="34"/>
      <c r="E217" s="34"/>
      <c r="F217" s="34"/>
      <c r="G217" s="34"/>
      <c r="H217" s="34"/>
      <c r="I217" s="25"/>
    </row>
    <row r="218" spans="1:9" ht="20.25" x14ac:dyDescent="0.25">
      <c r="A218" s="33"/>
      <c r="B218" s="34"/>
      <c r="C218" s="34"/>
      <c r="D218" s="34"/>
      <c r="E218" s="34"/>
      <c r="F218" s="34"/>
      <c r="G218" s="34"/>
      <c r="H218" s="34"/>
      <c r="I218" s="25"/>
    </row>
    <row r="219" spans="1:9" ht="20.25" x14ac:dyDescent="0.25">
      <c r="A219" s="33"/>
      <c r="B219" s="34"/>
      <c r="C219" s="34"/>
      <c r="D219" s="34"/>
      <c r="E219" s="34"/>
      <c r="F219" s="34"/>
      <c r="G219" s="34"/>
      <c r="H219" s="34"/>
      <c r="I219" s="25"/>
    </row>
    <row r="220" spans="1:9" ht="20.25" x14ac:dyDescent="0.25">
      <c r="A220" s="33"/>
      <c r="B220" s="34"/>
      <c r="C220" s="34"/>
      <c r="D220" s="34"/>
      <c r="E220" s="34"/>
      <c r="F220" s="34"/>
      <c r="G220" s="34"/>
      <c r="H220" s="34"/>
      <c r="I220" s="25"/>
    </row>
    <row r="221" spans="1:9" ht="20.25" x14ac:dyDescent="0.25">
      <c r="A221" s="33"/>
      <c r="B221" s="34"/>
      <c r="C221" s="34"/>
      <c r="D221" s="34"/>
      <c r="E221" s="34"/>
      <c r="F221" s="34"/>
      <c r="G221" s="34"/>
      <c r="H221" s="34"/>
      <c r="I221" s="25"/>
    </row>
    <row r="222" spans="1:9" ht="20.25" x14ac:dyDescent="0.25">
      <c r="A222" s="33"/>
      <c r="B222" s="34"/>
      <c r="C222" s="34"/>
      <c r="D222" s="34"/>
      <c r="E222" s="34"/>
      <c r="F222" s="34"/>
      <c r="G222" s="34"/>
      <c r="H222" s="34"/>
      <c r="I222" s="25"/>
    </row>
    <row r="223" spans="1:9" ht="20.25" x14ac:dyDescent="0.25">
      <c r="A223" s="33"/>
      <c r="B223" s="34"/>
      <c r="C223" s="34"/>
      <c r="D223" s="34"/>
      <c r="E223" s="34"/>
      <c r="F223" s="34"/>
      <c r="G223" s="34"/>
      <c r="H223" s="34"/>
      <c r="I223" s="25"/>
    </row>
    <row r="224" spans="1:9" ht="20.25" x14ac:dyDescent="0.25">
      <c r="A224" s="33"/>
      <c r="B224" s="34"/>
      <c r="C224" s="34"/>
      <c r="D224" s="34"/>
      <c r="E224" s="34"/>
      <c r="F224" s="34"/>
      <c r="G224" s="34"/>
      <c r="H224" s="34"/>
      <c r="I224" s="25"/>
    </row>
    <row r="225" spans="1:9" ht="20.25" x14ac:dyDescent="0.25">
      <c r="A225" s="33"/>
      <c r="B225" s="34"/>
      <c r="C225" s="34"/>
      <c r="D225" s="34"/>
      <c r="E225" s="34"/>
      <c r="F225" s="34"/>
      <c r="G225" s="34"/>
      <c r="H225" s="34"/>
      <c r="I225" s="25"/>
    </row>
    <row r="226" spans="1:9" ht="20.25" x14ac:dyDescent="0.25">
      <c r="A226" s="33"/>
      <c r="B226" s="34"/>
      <c r="C226" s="34"/>
      <c r="D226" s="34"/>
      <c r="E226" s="34"/>
      <c r="F226" s="34"/>
      <c r="G226" s="34"/>
      <c r="H226" s="34"/>
      <c r="I226" s="25"/>
    </row>
    <row r="227" spans="1:9" ht="20.25" x14ac:dyDescent="0.25">
      <c r="A227" s="33"/>
      <c r="B227" s="34"/>
      <c r="C227" s="34"/>
      <c r="D227" s="34"/>
      <c r="E227" s="34"/>
      <c r="F227" s="34"/>
      <c r="G227" s="34"/>
      <c r="H227" s="34"/>
      <c r="I227" s="25"/>
    </row>
    <row r="228" spans="1:9" ht="20.25" x14ac:dyDescent="0.25">
      <c r="A228" s="33"/>
      <c r="B228" s="34"/>
      <c r="C228" s="34"/>
      <c r="D228" s="34"/>
      <c r="E228" s="34"/>
      <c r="F228" s="34"/>
      <c r="G228" s="34"/>
      <c r="H228" s="34"/>
      <c r="I228" s="25"/>
    </row>
    <row r="229" spans="1:9" ht="20.25" x14ac:dyDescent="0.25">
      <c r="A229" s="33"/>
      <c r="B229" s="34"/>
      <c r="C229" s="34"/>
      <c r="D229" s="34"/>
      <c r="E229" s="34"/>
      <c r="F229" s="34"/>
      <c r="G229" s="34"/>
      <c r="H229" s="34"/>
      <c r="I229" s="25"/>
    </row>
    <row r="230" spans="1:9" ht="20.25" x14ac:dyDescent="0.25">
      <c r="A230" s="33"/>
      <c r="B230" s="34"/>
      <c r="C230" s="34"/>
      <c r="D230" s="34"/>
      <c r="E230" s="34"/>
      <c r="F230" s="34"/>
      <c r="G230" s="34"/>
      <c r="H230" s="34"/>
      <c r="I230" s="25"/>
    </row>
    <row r="231" spans="1:9" ht="20.25" x14ac:dyDescent="0.25">
      <c r="A231" s="33"/>
      <c r="B231" s="34"/>
      <c r="C231" s="34"/>
      <c r="D231" s="34"/>
      <c r="E231" s="34"/>
      <c r="F231" s="34"/>
      <c r="G231" s="34"/>
      <c r="H231" s="34"/>
      <c r="I231" s="25"/>
    </row>
    <row r="232" spans="1:9" ht="20.25" x14ac:dyDescent="0.25">
      <c r="A232" s="33"/>
      <c r="B232" s="34"/>
      <c r="C232" s="34"/>
      <c r="D232" s="34"/>
      <c r="E232" s="34"/>
      <c r="F232" s="34"/>
      <c r="G232" s="34"/>
      <c r="H232" s="34"/>
      <c r="I232" s="25"/>
    </row>
    <row r="233" spans="1:9" ht="20.25" x14ac:dyDescent="0.25">
      <c r="A233" s="33"/>
      <c r="B233" s="34"/>
      <c r="C233" s="34"/>
      <c r="D233" s="34"/>
      <c r="E233" s="34"/>
      <c r="F233" s="34"/>
      <c r="G233" s="34"/>
      <c r="H233" s="34"/>
      <c r="I233" s="25"/>
    </row>
    <row r="234" spans="1:9" ht="20.25" x14ac:dyDescent="0.25">
      <c r="A234" s="33"/>
      <c r="B234" s="34"/>
      <c r="C234" s="34"/>
      <c r="D234" s="34"/>
      <c r="E234" s="34"/>
      <c r="F234" s="34"/>
      <c r="G234" s="34"/>
      <c r="H234" s="34"/>
      <c r="I234" s="25"/>
    </row>
    <row r="235" spans="1:9" ht="20.25" x14ac:dyDescent="0.25">
      <c r="A235" s="33"/>
      <c r="B235" s="34"/>
      <c r="C235" s="34"/>
      <c r="D235" s="34"/>
      <c r="E235" s="34"/>
      <c r="F235" s="34"/>
      <c r="G235" s="34"/>
      <c r="H235" s="34"/>
      <c r="I235" s="25"/>
    </row>
    <row r="236" spans="1:9" ht="20.25" x14ac:dyDescent="0.25">
      <c r="A236" s="33"/>
      <c r="B236" s="34"/>
      <c r="C236" s="34"/>
      <c r="D236" s="34"/>
      <c r="E236" s="34"/>
      <c r="F236" s="34"/>
      <c r="G236" s="34"/>
      <c r="H236" s="34"/>
      <c r="I236" s="25"/>
    </row>
    <row r="237" spans="1:9" ht="20.25" x14ac:dyDescent="0.25">
      <c r="A237" s="33"/>
      <c r="B237" s="34"/>
      <c r="C237" s="34"/>
      <c r="D237" s="34"/>
      <c r="E237" s="34"/>
      <c r="F237" s="34"/>
      <c r="G237" s="34"/>
      <c r="H237" s="34"/>
      <c r="I237" s="25"/>
    </row>
    <row r="238" spans="1:9" ht="20.25" x14ac:dyDescent="0.25">
      <c r="A238" s="33"/>
      <c r="B238" s="34"/>
      <c r="C238" s="34"/>
      <c r="D238" s="34"/>
      <c r="E238" s="34"/>
      <c r="F238" s="34"/>
      <c r="G238" s="34"/>
      <c r="H238" s="34"/>
      <c r="I238" s="25"/>
    </row>
    <row r="239" spans="1:9" ht="20.25" x14ac:dyDescent="0.25">
      <c r="A239" s="33"/>
      <c r="B239" s="34"/>
      <c r="C239" s="34"/>
      <c r="D239" s="34"/>
      <c r="E239" s="34"/>
      <c r="F239" s="34"/>
      <c r="G239" s="34"/>
      <c r="H239" s="34"/>
      <c r="I239" s="25"/>
    </row>
    <row r="240" spans="1:9" ht="20.25" x14ac:dyDescent="0.25">
      <c r="A240" s="33"/>
      <c r="B240" s="34"/>
      <c r="C240" s="34"/>
      <c r="D240" s="34"/>
      <c r="E240" s="34"/>
      <c r="F240" s="34"/>
      <c r="G240" s="34"/>
      <c r="H240" s="34"/>
      <c r="I240" s="25"/>
    </row>
    <row r="241" spans="1:9" ht="20.25" x14ac:dyDescent="0.25">
      <c r="A241" s="33"/>
      <c r="B241" s="34"/>
      <c r="C241" s="34"/>
      <c r="D241" s="34"/>
      <c r="E241" s="34"/>
      <c r="F241" s="34"/>
      <c r="G241" s="34"/>
      <c r="H241" s="34"/>
      <c r="I241" s="25"/>
    </row>
    <row r="242" spans="1:9" ht="20.25" x14ac:dyDescent="0.25">
      <c r="A242" s="33"/>
      <c r="B242" s="34"/>
      <c r="C242" s="34"/>
      <c r="D242" s="34"/>
      <c r="E242" s="34"/>
      <c r="F242" s="34"/>
      <c r="G242" s="34"/>
      <c r="H242" s="34"/>
      <c r="I242" s="25"/>
    </row>
    <row r="243" spans="1:9" ht="20.25" x14ac:dyDescent="0.25">
      <c r="A243" s="33"/>
      <c r="B243" s="34"/>
      <c r="C243" s="34"/>
      <c r="D243" s="34"/>
      <c r="E243" s="34"/>
      <c r="F243" s="34"/>
      <c r="G243" s="34"/>
      <c r="H243" s="34"/>
      <c r="I243" s="25"/>
    </row>
    <row r="244" spans="1:9" ht="20.25" x14ac:dyDescent="0.25">
      <c r="A244" s="33"/>
      <c r="B244" s="34"/>
      <c r="C244" s="34"/>
      <c r="D244" s="34"/>
      <c r="E244" s="34"/>
      <c r="F244" s="34"/>
      <c r="G244" s="34"/>
      <c r="H244" s="34"/>
      <c r="I244" s="25"/>
    </row>
    <row r="245" spans="1:9" ht="20.25" x14ac:dyDescent="0.25">
      <c r="A245" s="35"/>
      <c r="B245" s="36"/>
      <c r="C245" s="36"/>
      <c r="D245" s="36"/>
      <c r="E245" s="36"/>
      <c r="F245" s="36"/>
      <c r="G245" s="36"/>
      <c r="H245" s="36"/>
      <c r="I245" s="26"/>
    </row>
    <row r="246" spans="1:9" ht="20.25" x14ac:dyDescent="0.25">
      <c r="A246" s="130" t="s">
        <v>28</v>
      </c>
      <c r="B246" s="130"/>
      <c r="C246" s="130"/>
      <c r="D246" s="130"/>
      <c r="E246" s="130"/>
      <c r="F246" s="130"/>
      <c r="G246" s="130"/>
      <c r="H246" s="130"/>
      <c r="I246" s="130"/>
    </row>
    <row r="247" spans="1:9" ht="20.25" x14ac:dyDescent="0.25">
      <c r="A247" s="82" t="s">
        <v>86</v>
      </c>
      <c r="B247" s="83"/>
      <c r="C247" s="83"/>
      <c r="D247" s="83"/>
      <c r="E247" s="83"/>
      <c r="F247" s="83"/>
      <c r="G247" s="83"/>
      <c r="H247" s="83"/>
      <c r="I247" s="84"/>
    </row>
    <row r="248" spans="1:9" ht="20.25" x14ac:dyDescent="0.25">
      <c r="A248" s="85" t="s">
        <v>87</v>
      </c>
      <c r="B248" s="86"/>
      <c r="C248" s="86"/>
      <c r="D248" s="86"/>
      <c r="E248" s="86"/>
      <c r="F248" s="86"/>
      <c r="G248" s="86"/>
      <c r="H248" s="86"/>
      <c r="I248" s="87"/>
    </row>
    <row r="249" spans="1:9" ht="45" customHeight="1" x14ac:dyDescent="0.25">
      <c r="A249" s="85" t="s">
        <v>88</v>
      </c>
      <c r="B249" s="86"/>
      <c r="C249" s="86"/>
      <c r="D249" s="86"/>
      <c r="E249" s="86"/>
      <c r="F249" s="86"/>
      <c r="G249" s="86"/>
      <c r="H249" s="86"/>
      <c r="I249" s="87"/>
    </row>
    <row r="250" spans="1:9" ht="42.75" customHeight="1" x14ac:dyDescent="0.25">
      <c r="A250" s="85" t="s">
        <v>89</v>
      </c>
      <c r="B250" s="86"/>
      <c r="C250" s="86"/>
      <c r="D250" s="86"/>
      <c r="E250" s="86"/>
      <c r="F250" s="86"/>
      <c r="G250" s="86"/>
      <c r="H250" s="86"/>
      <c r="I250" s="87"/>
    </row>
    <row r="251" spans="1:9" ht="20.25" x14ac:dyDescent="0.25">
      <c r="A251" s="85" t="s">
        <v>90</v>
      </c>
      <c r="B251" s="86"/>
      <c r="C251" s="86"/>
      <c r="D251" s="86"/>
      <c r="E251" s="86"/>
      <c r="F251" s="86"/>
      <c r="G251" s="86"/>
      <c r="H251" s="86"/>
      <c r="I251" s="87"/>
    </row>
    <row r="252" spans="1:9" ht="20.25" x14ac:dyDescent="0.25">
      <c r="A252" s="85" t="s">
        <v>91</v>
      </c>
      <c r="B252" s="86"/>
      <c r="C252" s="86"/>
      <c r="D252" s="86"/>
      <c r="E252" s="86"/>
      <c r="F252" s="86"/>
      <c r="G252" s="86"/>
      <c r="H252" s="86"/>
      <c r="I252" s="87"/>
    </row>
    <row r="253" spans="1:9" ht="45" customHeight="1" x14ac:dyDescent="0.25">
      <c r="A253" s="85" t="s">
        <v>92</v>
      </c>
      <c r="B253" s="86"/>
      <c r="C253" s="86"/>
      <c r="D253" s="86"/>
      <c r="E253" s="86"/>
      <c r="F253" s="86"/>
      <c r="G253" s="86"/>
      <c r="H253" s="86"/>
      <c r="I253" s="87"/>
    </row>
    <row r="254" spans="1:9" ht="45" customHeight="1" x14ac:dyDescent="0.25">
      <c r="A254" s="85" t="s">
        <v>93</v>
      </c>
      <c r="B254" s="86"/>
      <c r="C254" s="86"/>
      <c r="D254" s="86"/>
      <c r="E254" s="86"/>
      <c r="F254" s="86"/>
      <c r="G254" s="86"/>
      <c r="H254" s="86"/>
      <c r="I254" s="87"/>
    </row>
    <row r="255" spans="1:9" ht="20.25" x14ac:dyDescent="0.25">
      <c r="A255" s="88" t="s">
        <v>94</v>
      </c>
      <c r="B255" s="89"/>
      <c r="C255" s="89"/>
      <c r="D255" s="89"/>
      <c r="E255" s="89"/>
      <c r="F255" s="89"/>
      <c r="G255" s="89"/>
      <c r="H255" s="89"/>
      <c r="I255" s="90"/>
    </row>
    <row r="256" spans="1:9" ht="70.5" customHeight="1" x14ac:dyDescent="0.25">
      <c r="A256" s="74" t="s">
        <v>33</v>
      </c>
      <c r="B256" s="74"/>
      <c r="C256" s="74"/>
      <c r="D256" s="57" t="s">
        <v>4</v>
      </c>
      <c r="E256" s="75" t="s">
        <v>249</v>
      </c>
      <c r="F256" s="74" t="s">
        <v>9</v>
      </c>
      <c r="G256" s="57" t="s">
        <v>4</v>
      </c>
      <c r="H256" s="76"/>
      <c r="I256" s="76"/>
    </row>
    <row r="257" spans="1:9" ht="17.100000000000001" customHeight="1" x14ac:dyDescent="0.25">
      <c r="A257" s="74"/>
      <c r="B257" s="74"/>
      <c r="C257" s="74"/>
      <c r="D257" s="57"/>
      <c r="E257" s="75"/>
      <c r="F257" s="74"/>
      <c r="G257" s="57"/>
      <c r="H257" s="76"/>
      <c r="I257" s="76"/>
    </row>
  </sheetData>
  <mergeCells count="332">
    <mergeCell ref="C56:D56"/>
    <mergeCell ref="A57:B57"/>
    <mergeCell ref="C57:D57"/>
    <mergeCell ref="A58:B58"/>
    <mergeCell ref="C58:D58"/>
    <mergeCell ref="C83:D83"/>
    <mergeCell ref="A84:B84"/>
    <mergeCell ref="C84:D84"/>
    <mergeCell ref="A79:F79"/>
    <mergeCell ref="A77:F77"/>
    <mergeCell ref="J4:K4"/>
    <mergeCell ref="F96:G96"/>
    <mergeCell ref="C97:D97"/>
    <mergeCell ref="F97:G97"/>
    <mergeCell ref="A50:I50"/>
    <mergeCell ref="A51:C52"/>
    <mergeCell ref="D51:D52"/>
    <mergeCell ref="F51:G51"/>
    <mergeCell ref="F52:G52"/>
    <mergeCell ref="A53:B53"/>
    <mergeCell ref="C53:D53"/>
    <mergeCell ref="F53:G53"/>
    <mergeCell ref="A54:B54"/>
    <mergeCell ref="C54:D54"/>
    <mergeCell ref="F54:G65"/>
    <mergeCell ref="H54:I65"/>
    <mergeCell ref="A55:B55"/>
    <mergeCell ref="C55:D55"/>
    <mergeCell ref="A56:B56"/>
    <mergeCell ref="F113:G113"/>
    <mergeCell ref="C114:D114"/>
    <mergeCell ref="F114:G114"/>
    <mergeCell ref="C115:D115"/>
    <mergeCell ref="F115:G115"/>
    <mergeCell ref="C102:D102"/>
    <mergeCell ref="F102:G102"/>
    <mergeCell ref="C101:D101"/>
    <mergeCell ref="F101:G101"/>
    <mergeCell ref="F106:G106"/>
    <mergeCell ref="C104:D104"/>
    <mergeCell ref="F104:G104"/>
    <mergeCell ref="A251:I251"/>
    <mergeCell ref="A162:C162"/>
    <mergeCell ref="A246:I246"/>
    <mergeCell ref="A252:I252"/>
    <mergeCell ref="A212:I212"/>
    <mergeCell ref="E161:I161"/>
    <mergeCell ref="A163:C163"/>
    <mergeCell ref="E163:I163"/>
    <mergeCell ref="H69:I69"/>
    <mergeCell ref="A76:I76"/>
    <mergeCell ref="A72:C72"/>
    <mergeCell ref="H72:I72"/>
    <mergeCell ref="A73:C73"/>
    <mergeCell ref="H73:I73"/>
    <mergeCell ref="A74:C74"/>
    <mergeCell ref="H74:I74"/>
    <mergeCell ref="A75:C75"/>
    <mergeCell ref="H75:I75"/>
    <mergeCell ref="A70:C70"/>
    <mergeCell ref="H70:I70"/>
    <mergeCell ref="A71:C71"/>
    <mergeCell ref="H71:I71"/>
    <mergeCell ref="A69:C69"/>
    <mergeCell ref="C113:D113"/>
    <mergeCell ref="A1:I1"/>
    <mergeCell ref="A4:C4"/>
    <mergeCell ref="A161:C161"/>
    <mergeCell ref="H27:I27"/>
    <mergeCell ref="H28:I28"/>
    <mergeCell ref="A37:I37"/>
    <mergeCell ref="H46:I46"/>
    <mergeCell ref="H48:I48"/>
    <mergeCell ref="A42:I42"/>
    <mergeCell ref="A45:I45"/>
    <mergeCell ref="A82:I82"/>
    <mergeCell ref="A2:C2"/>
    <mergeCell ref="E2:F2"/>
    <mergeCell ref="A41:C41"/>
    <mergeCell ref="H41:I41"/>
    <mergeCell ref="E4:F4"/>
    <mergeCell ref="E12:I12"/>
    <mergeCell ref="A6:C6"/>
    <mergeCell ref="A7:C7"/>
    <mergeCell ref="A8:C8"/>
    <mergeCell ref="E8:I8"/>
    <mergeCell ref="H7:I7"/>
    <mergeCell ref="E9:I9"/>
    <mergeCell ref="A160:I160"/>
    <mergeCell ref="G2:H2"/>
    <mergeCell ref="G3:H3"/>
    <mergeCell ref="G4:H4"/>
    <mergeCell ref="H43:I43"/>
    <mergeCell ref="A3:C3"/>
    <mergeCell ref="E3:F3"/>
    <mergeCell ref="A25:I25"/>
    <mergeCell ref="H26:I26"/>
    <mergeCell ref="G40:H40"/>
    <mergeCell ref="H20:I20"/>
    <mergeCell ref="H21:I21"/>
    <mergeCell ref="A9:A11"/>
    <mergeCell ref="E10:I10"/>
    <mergeCell ref="E11:I11"/>
    <mergeCell ref="H6:I6"/>
    <mergeCell ref="A5:I5"/>
    <mergeCell ref="A12:C12"/>
    <mergeCell ref="A33:I33"/>
    <mergeCell ref="A13:I13"/>
    <mergeCell ref="C26:E26"/>
    <mergeCell ref="C27:E27"/>
    <mergeCell ref="A34:C34"/>
    <mergeCell ref="G39:H39"/>
    <mergeCell ref="H14:I14"/>
    <mergeCell ref="C159:I159"/>
    <mergeCell ref="A158:I158"/>
    <mergeCell ref="A66:I66"/>
    <mergeCell ref="A67:C67"/>
    <mergeCell ref="H67:I67"/>
    <mergeCell ref="C100:D100"/>
    <mergeCell ref="C107:D107"/>
    <mergeCell ref="F107:G107"/>
    <mergeCell ref="C108:D108"/>
    <mergeCell ref="F108:G108"/>
    <mergeCell ref="C111:D111"/>
    <mergeCell ref="F111:G111"/>
    <mergeCell ref="C112:D112"/>
    <mergeCell ref="F112:G112"/>
    <mergeCell ref="A98:I98"/>
    <mergeCell ref="C99:D99"/>
    <mergeCell ref="F99:G99"/>
    <mergeCell ref="C94:D94"/>
    <mergeCell ref="F94:G94"/>
    <mergeCell ref="C95:D95"/>
    <mergeCell ref="F95:G95"/>
    <mergeCell ref="A90:I90"/>
    <mergeCell ref="A68:C68"/>
    <mergeCell ref="H68:I68"/>
    <mergeCell ref="H19:I19"/>
    <mergeCell ref="H31:I31"/>
    <mergeCell ref="H22:I22"/>
    <mergeCell ref="C24:I24"/>
    <mergeCell ref="H36:I36"/>
    <mergeCell ref="A36:C36"/>
    <mergeCell ref="H35:I35"/>
    <mergeCell ref="H34:I34"/>
    <mergeCell ref="H30:I30"/>
    <mergeCell ref="H29:I29"/>
    <mergeCell ref="C23:I23"/>
    <mergeCell ref="C28:E28"/>
    <mergeCell ref="C29:E29"/>
    <mergeCell ref="C30:E30"/>
    <mergeCell ref="C31:E31"/>
    <mergeCell ref="C32:I32"/>
    <mergeCell ref="A43:B43"/>
    <mergeCell ref="A44:B44"/>
    <mergeCell ref="E44:G44"/>
    <mergeCell ref="E43:G43"/>
    <mergeCell ref="C43:D43"/>
    <mergeCell ref="C44:D44"/>
    <mergeCell ref="C14:E14"/>
    <mergeCell ref="C15:E15"/>
    <mergeCell ref="C16:E16"/>
    <mergeCell ref="C17:E17"/>
    <mergeCell ref="C18:E18"/>
    <mergeCell ref="C19:E19"/>
    <mergeCell ref="C20:E20"/>
    <mergeCell ref="C21:E21"/>
    <mergeCell ref="C22:E22"/>
    <mergeCell ref="A40:C40"/>
    <mergeCell ref="A38:C38"/>
    <mergeCell ref="G38:H38"/>
    <mergeCell ref="A39:C39"/>
    <mergeCell ref="A35:C35"/>
    <mergeCell ref="H16:I16"/>
    <mergeCell ref="H17:I17"/>
    <mergeCell ref="H15:I15"/>
    <mergeCell ref="H18:I18"/>
    <mergeCell ref="H77:I77"/>
    <mergeCell ref="A78:F78"/>
    <mergeCell ref="H78:I78"/>
    <mergeCell ref="H44:I44"/>
    <mergeCell ref="C59:D59"/>
    <mergeCell ref="A60:B60"/>
    <mergeCell ref="C60:D60"/>
    <mergeCell ref="A61:B61"/>
    <mergeCell ref="C61:D61"/>
    <mergeCell ref="A62:B62"/>
    <mergeCell ref="C62:D62"/>
    <mergeCell ref="A63:B63"/>
    <mergeCell ref="C63:D63"/>
    <mergeCell ref="A64:B64"/>
    <mergeCell ref="C64:D64"/>
    <mergeCell ref="A65:B65"/>
    <mergeCell ref="C65:D65"/>
    <mergeCell ref="H49:I49"/>
    <mergeCell ref="H47:I47"/>
    <mergeCell ref="C46:E46"/>
    <mergeCell ref="C47:E47"/>
    <mergeCell ref="C48:E48"/>
    <mergeCell ref="C49:E49"/>
    <mergeCell ref="A59:B59"/>
    <mergeCell ref="H79:I79"/>
    <mergeCell ref="A80:F80"/>
    <mergeCell ref="H80:I80"/>
    <mergeCell ref="A81:F81"/>
    <mergeCell ref="H81:I81"/>
    <mergeCell ref="A88:I88"/>
    <mergeCell ref="A89:I89"/>
    <mergeCell ref="A91:B97"/>
    <mergeCell ref="H86:H87"/>
    <mergeCell ref="F86:G87"/>
    <mergeCell ref="E86:E87"/>
    <mergeCell ref="C86:D87"/>
    <mergeCell ref="A86:B87"/>
    <mergeCell ref="F93:G93"/>
    <mergeCell ref="C91:D91"/>
    <mergeCell ref="F91:G91"/>
    <mergeCell ref="C92:D92"/>
    <mergeCell ref="F92:G92"/>
    <mergeCell ref="C93:D93"/>
    <mergeCell ref="C96:D96"/>
    <mergeCell ref="A85:I85"/>
    <mergeCell ref="F83:G83"/>
    <mergeCell ref="F84:G84"/>
    <mergeCell ref="A83:B83"/>
    <mergeCell ref="C120:D120"/>
    <mergeCell ref="F120:G120"/>
    <mergeCell ref="C121:D121"/>
    <mergeCell ref="F121:G121"/>
    <mergeCell ref="C122:D122"/>
    <mergeCell ref="F122:G122"/>
    <mergeCell ref="C116:D116"/>
    <mergeCell ref="F116:G116"/>
    <mergeCell ref="C117:D117"/>
    <mergeCell ref="F117:G117"/>
    <mergeCell ref="A118:I118"/>
    <mergeCell ref="C119:D119"/>
    <mergeCell ref="F119:G119"/>
    <mergeCell ref="A99:B117"/>
    <mergeCell ref="C109:D109"/>
    <mergeCell ref="F109:G109"/>
    <mergeCell ref="C110:D110"/>
    <mergeCell ref="F110:G110"/>
    <mergeCell ref="F100:G100"/>
    <mergeCell ref="C103:D103"/>
    <mergeCell ref="F103:G103"/>
    <mergeCell ref="C105:D105"/>
    <mergeCell ref="F105:G105"/>
    <mergeCell ref="C106:D106"/>
    <mergeCell ref="C131:D131"/>
    <mergeCell ref="F131:G131"/>
    <mergeCell ref="C126:D126"/>
    <mergeCell ref="F126:G126"/>
    <mergeCell ref="C127:D127"/>
    <mergeCell ref="F127:G127"/>
    <mergeCell ref="C128:D128"/>
    <mergeCell ref="F128:G128"/>
    <mergeCell ref="C123:D123"/>
    <mergeCell ref="F123:G123"/>
    <mergeCell ref="C124:D124"/>
    <mergeCell ref="C125:D125"/>
    <mergeCell ref="F125:G125"/>
    <mergeCell ref="E124:I124"/>
    <mergeCell ref="A138:I138"/>
    <mergeCell ref="C139:D139"/>
    <mergeCell ref="F139:G139"/>
    <mergeCell ref="C140:D140"/>
    <mergeCell ref="F140:G140"/>
    <mergeCell ref="C141:D141"/>
    <mergeCell ref="F141:G141"/>
    <mergeCell ref="C135:D135"/>
    <mergeCell ref="F135:G135"/>
    <mergeCell ref="C136:D136"/>
    <mergeCell ref="F136:G136"/>
    <mergeCell ref="C137:D137"/>
    <mergeCell ref="F137:G137"/>
    <mergeCell ref="A119:B137"/>
    <mergeCell ref="C132:D132"/>
    <mergeCell ref="F132:G132"/>
    <mergeCell ref="C133:D133"/>
    <mergeCell ref="F133:G133"/>
    <mergeCell ref="C134:D134"/>
    <mergeCell ref="F134:G134"/>
    <mergeCell ref="C129:D129"/>
    <mergeCell ref="F129:G129"/>
    <mergeCell ref="C130:D130"/>
    <mergeCell ref="F130:G130"/>
    <mergeCell ref="F143:G143"/>
    <mergeCell ref="C144:D144"/>
    <mergeCell ref="E144:I144"/>
    <mergeCell ref="C157:D157"/>
    <mergeCell ref="F157:G157"/>
    <mergeCell ref="C151:D151"/>
    <mergeCell ref="F151:G151"/>
    <mergeCell ref="C152:D152"/>
    <mergeCell ref="C149:D149"/>
    <mergeCell ref="F149:G149"/>
    <mergeCell ref="C150:D150"/>
    <mergeCell ref="F150:G150"/>
    <mergeCell ref="C145:D145"/>
    <mergeCell ref="F145:G145"/>
    <mergeCell ref="C146:D146"/>
    <mergeCell ref="F146:G146"/>
    <mergeCell ref="C147:D147"/>
    <mergeCell ref="F147:G147"/>
    <mergeCell ref="F152:G152"/>
    <mergeCell ref="C153:D153"/>
    <mergeCell ref="F153:G153"/>
    <mergeCell ref="A256:C257"/>
    <mergeCell ref="E256:E257"/>
    <mergeCell ref="F256:F257"/>
    <mergeCell ref="H256:I257"/>
    <mergeCell ref="C154:D154"/>
    <mergeCell ref="F154:G154"/>
    <mergeCell ref="C155:D155"/>
    <mergeCell ref="F155:G155"/>
    <mergeCell ref="C156:D156"/>
    <mergeCell ref="F156:G156"/>
    <mergeCell ref="E162:I162"/>
    <mergeCell ref="A247:I247"/>
    <mergeCell ref="A253:I253"/>
    <mergeCell ref="A254:I254"/>
    <mergeCell ref="A255:I255"/>
    <mergeCell ref="A248:I248"/>
    <mergeCell ref="A249:I249"/>
    <mergeCell ref="A250:I250"/>
    <mergeCell ref="A139:B157"/>
    <mergeCell ref="C148:D148"/>
    <mergeCell ref="F148:G148"/>
    <mergeCell ref="C142:D142"/>
    <mergeCell ref="F142:G142"/>
    <mergeCell ref="C143:D143"/>
  </mergeCells>
  <hyperlinks>
    <hyperlink ref="C23" r:id="rId1"/>
  </hyperlinks>
  <printOptions horizontalCentered="1"/>
  <pageMargins left="0.27559055118110237" right="0.27559055118110237" top="0.70866141732283472" bottom="0.47244094488188981" header="0.15748031496062992" footer="0.15748031496062992"/>
  <pageSetup paperSize="9" scale="64" fitToHeight="0" orientation="portrait" r:id="rId2"/>
  <headerFooter>
    <oddHeader>&amp;C&amp;25&amp;G</oddHeader>
    <oddFooter>&amp;L&amp;"Times New Roman,Bold"&amp;16Ref No: &amp;F&amp;R&amp;"Times New Roman,Bold"&amp;16&amp;P</oddFooter>
  </headerFooter>
  <rowBreaks count="3" manualBreakCount="3">
    <brk id="84" max="16383" man="1"/>
    <brk id="159" max="8" man="1"/>
    <brk id="211" max="16383" man="1"/>
  </rowBreaks>
  <drawing r:id="rId3"/>
  <legacyDrawingHF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Report</vt:lpstr>
      <vt:lpstr>Report!Print_Area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VSJC</cp:lastModifiedBy>
  <cp:lastPrinted>2025-07-07T07:36:40Z</cp:lastPrinted>
  <dcterms:created xsi:type="dcterms:W3CDTF">2010-11-23T11:42:48Z</dcterms:created>
  <dcterms:modified xsi:type="dcterms:W3CDTF">2025-07-07T07:36:43Z</dcterms:modified>
</cp:coreProperties>
</file>