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Office Work\July 2025\13887\"/>
    </mc:Choice>
  </mc:AlternateContent>
  <bookViews>
    <workbookView xWindow="0" yWindow="0" windowWidth="20490" windowHeight="775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" l="1"/>
  <c r="C31" i="2" l="1"/>
  <c r="E7" i="2"/>
  <c r="J7" i="2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L7" i="2"/>
  <c r="J6" i="2"/>
  <c r="I6" i="2"/>
  <c r="L6" i="2" s="1"/>
  <c r="I7" i="2"/>
  <c r="K7" i="2" s="1"/>
  <c r="F4" i="2"/>
  <c r="G4" i="2"/>
  <c r="G5" i="2"/>
  <c r="F5" i="2"/>
  <c r="E5" i="2"/>
  <c r="I5" i="2" s="1"/>
  <c r="Q25" i="2" l="1"/>
  <c r="K6" i="2"/>
  <c r="F9" i="6"/>
  <c r="F10" i="6"/>
  <c r="G6" i="6"/>
  <c r="G10" i="6" s="1"/>
  <c r="J5" i="2"/>
  <c r="L5" i="2"/>
  <c r="K5" i="2"/>
  <c r="G21" i="3"/>
  <c r="H21" i="3"/>
  <c r="S25" i="2" l="1"/>
  <c r="R25" i="2"/>
  <c r="C30" i="2"/>
  <c r="C32" i="2" s="1"/>
  <c r="H30" i="2"/>
  <c r="H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7" i="3"/>
  <c r="E4" i="2" s="1"/>
  <c r="I38" i="3"/>
  <c r="I41" i="3"/>
  <c r="I38" i="4"/>
  <c r="J38" i="4" s="1"/>
  <c r="I39" i="3"/>
  <c r="I37" i="4"/>
  <c r="J37" i="4" s="1"/>
  <c r="I36" i="4"/>
  <c r="J36" i="4" s="1"/>
  <c r="J4" i="2" l="1"/>
  <c r="I4" i="2"/>
  <c r="I8" i="2" l="1"/>
  <c r="L4" i="2"/>
  <c r="L8" i="2" s="1"/>
  <c r="K4" i="2"/>
  <c r="K8" i="2" s="1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<sst xmlns="http://schemas.openxmlformats.org/spreadsheetml/2006/main" count="216" uniqueCount="152">
  <si>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</si>
  <si>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</si>
  <si>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</si>
  <si>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</si>
  <si>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</si>
  <si>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</si>
  <si>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</si>
  <si>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</si>
  <si>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</si>
  <si>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</si>
  <si>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</si>
  <si>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</si>
  <si>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</si>
  <si>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</si>
  <si>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</si>
  <si>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</si>
  <si>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</si>
  <si>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</si>
  <si>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</si>
  <si>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</si>
  <si>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</si>
  <si>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</si>
  <si>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</si>
  <si>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</si>
  <si>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</si>
  <si>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</si>
  <si>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</si>
  <si>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</si>
  <si>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</si>
  <si>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</si>
  <si>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</si>
  <si>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</si>
  <si>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</si>
  <si>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</si>
  <si>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</si>
  <si>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</si>
  <si>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</si>
  <si>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</si>
  <si>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</si>
  <si>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</si>
  <si>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</si>
  <si>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</si>
  <si>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</si>
  <si>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</si>
  <si>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</si>
  <si>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</si>
  <si>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</si>
  <si>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</si>
  <si>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</si>
  <si>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</si>
  <si>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</si>
  <si>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</si>
  <si>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</si>
  <si>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</si>
  <si>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</si>
  <si>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</si>
  <si>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</si>
  <si>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</si>
  <si>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</si>
  <si>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</si>
  <si>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</si>
  <si>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</si>
  <si>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</si>
  <si>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</si>
  <si>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</si>
  <si>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</si>
  <si>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</si>
  <si>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</si>
  <si>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</si>
  <si>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</si>
  <si>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</si>
  <si>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</si>
  <si>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</si>
  <si>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</si>
  <si>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</si>
  <si>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</si>
  <si>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</si>
  <si>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</si>
  <si>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</si>
  <si>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</si>
  <si>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</si>
  <si>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</si>
  <si>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</si>
  <si>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</si>
  <si>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</si>
  <si>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</si>
  <si>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</si>
  <si>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</si>
  <si>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</si>
  <si>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</si>
  <si>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</si>
  <si>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</si>
  <si>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</si>
  <si>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</si>
  <si>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</si>
  <si>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</si>
  <si>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</si>
  <si>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</si>
  <si>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</si>
  <si>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</si>
  <si>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</si>
  <si>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</si>
  <si>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</si>
  <si>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</si>
  <si>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</si>
  <si>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</si>
  <si>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</si>
  <si>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</si>
  <si>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</si>
  <si>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</si>
  <si>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</si>
  <si>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</si>
  <si>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</si>
  <si>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</si>
  <si>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</si>
  <si>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</si>
  <si>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</si>
  <si>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</si>
  <si>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</si>
  <si>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</si>
  <si>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</si>
  <si>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</si>
  <si>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</si>
  <si>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</si>
  <si>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</si>
  <si>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</si>
  <si>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</si>
  <si>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</si>
  <si>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</si>
  <si>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</si>
  <si>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</si>
  <si>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</si>
  <si>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</si>
  <si>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</si>
  <si>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</si>
  <si>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</si>
  <si>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</si>
  <si>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</si>
  <si>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</si>
  <si>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</si>
  <si>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</si>
  <si>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</si>
  <si>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</si>
  <si>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</si>
  <si>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</si>
  <si>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</si>
  <si>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</si>
  <si>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</si>
  <si>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</si>
  <si>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</si>
  <si>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Shop No. 03</t>
  </si>
  <si>
    <t>Shop No. 03, Ground Floor, A Wing, Aakash Ganga CHSL, CTS No. 181, Near Ayappa Temple, 90 Feet Road, Dharavi, Mumbai - 400017
19.046929141747686, 72.86000555679779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</si>
</sst>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0" fillId="3" borderId="1" xfId="0" applyFill="1" applyBorder="1" applyAlignment="1"/>
    <xf numFmtId="0" fontId="6" fillId="3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100853</xdr:colOff>
      <xdr:row>2</xdr:row>
      <xdr:rowOff>0</xdr:rowOff>
    </xdr:from>
    <xdr:to>
      <xdr:col>29</xdr:col>
      <xdr:colOff>344915</xdr:colOff>
      <xdr:row>27</xdr:row>
      <xdr:rowOff>210515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46206" y="1176618"/>
          <a:ext cx="6295238" cy="57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47625</xdr:rowOff>
    </xdr:from>
    <xdr:to>
      <xdr:col>19</xdr:col>
      <xdr:colOff>399268</xdr:colOff>
      <xdr:row>23</xdr:row>
      <xdr:rowOff>189958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238125"/>
          <a:ext cx="6257143" cy="4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0" sqref="H10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7" t="s">
        <v>52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124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09" t="s">
        <v>151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1"/>
    </row>
    <row r="4" spans="2:19" x14ac:dyDescent="0.25">
      <c r="B4" s="33" t="s">
        <v>121</v>
      </c>
      <c r="C4" s="25"/>
      <c r="D4" s="25"/>
      <c r="E4" s="64">
        <f>Measurement!I37</f>
        <v>104.05999999999999</v>
      </c>
      <c r="F4" s="64">
        <f>Measurement!I38</f>
        <v>0</v>
      </c>
      <c r="G4" s="34">
        <f>Measurement!I39</f>
        <v>0</v>
      </c>
      <c r="H4" s="34"/>
      <c r="I4" s="64">
        <f>E4+F4</f>
        <v>104.05999999999999</v>
      </c>
      <c r="J4" s="34">
        <f>E4*1.2</f>
        <v>124.87199999999999</v>
      </c>
      <c r="K4" s="34">
        <f>I4*1.2</f>
        <v>124.87199999999999</v>
      </c>
      <c r="L4" s="34">
        <f>I4*1.45</f>
        <v>150.88699999999997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122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50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123</v>
      </c>
      <c r="C6" s="17"/>
      <c r="D6" s="17"/>
      <c r="E6" s="50">
        <v>158.71</v>
      </c>
      <c r="F6" s="20">
        <v>0</v>
      </c>
      <c r="G6" s="20">
        <v>0</v>
      </c>
      <c r="H6" s="20">
        <v>0</v>
      </c>
      <c r="I6" s="50">
        <f t="shared" ref="I6:I7" si="0">E6+F6</f>
        <v>158.71</v>
      </c>
      <c r="J6" s="20">
        <f t="shared" ref="J6" si="1">E6*1.2</f>
        <v>190.452</v>
      </c>
      <c r="K6" s="20">
        <f t="shared" ref="K6:K7" si="2">I6*1.2</f>
        <v>190.452</v>
      </c>
      <c r="L6" s="20">
        <f t="shared" ref="L6:L7" si="3">I6*1.45</f>
        <v>230.12950000000001</v>
      </c>
      <c r="M6" s="18"/>
      <c r="N6" s="16">
        <v>45000</v>
      </c>
      <c r="O6" s="16"/>
      <c r="P6" s="16"/>
      <c r="Q6" s="16">
        <f>E6*N6</f>
        <v>7141950</v>
      </c>
      <c r="R6" s="16"/>
      <c r="S6" s="29"/>
    </row>
    <row r="7" spans="2:19" x14ac:dyDescent="0.25">
      <c r="B7" s="30" t="s">
        <v>120</v>
      </c>
      <c r="C7" s="16"/>
      <c r="D7" s="16"/>
      <c r="E7" s="20">
        <f>J7/1.2</f>
        <v>158.76900000000001</v>
      </c>
      <c r="F7" s="20">
        <v>0</v>
      </c>
      <c r="G7" s="20">
        <v>0</v>
      </c>
      <c r="H7" s="20">
        <v>0</v>
      </c>
      <c r="I7" s="50">
        <f t="shared" si="0"/>
        <v>158.76900000000001</v>
      </c>
      <c r="J7" s="20">
        <f>17.7*10.764</f>
        <v>190.52279999999999</v>
      </c>
      <c r="K7" s="20">
        <f t="shared" si="2"/>
        <v>190.52279999999999</v>
      </c>
      <c r="L7" s="20">
        <f t="shared" si="3"/>
        <v>230.21504999999999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I4-I7</f>
        <v>-54.709000000000017</v>
      </c>
      <c r="J8" s="69"/>
      <c r="K8" s="69">
        <f>K4-K7</f>
        <v>-65.650800000000004</v>
      </c>
      <c r="L8" s="69">
        <f>L4-L7</f>
        <v>-79.328050000000019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12" t="s">
        <v>4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4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129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130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131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132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133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134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135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136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137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20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125</v>
      </c>
      <c r="P22" s="75" t="s">
        <v>125</v>
      </c>
      <c r="Q22" s="76" t="s">
        <v>126</v>
      </c>
      <c r="R22" s="77" t="s">
        <v>127</v>
      </c>
      <c r="S22" s="78" t="s">
        <v>128</v>
      </c>
    </row>
    <row r="23" spans="2:19" x14ac:dyDescent="0.25">
      <c r="B23" s="121" t="s">
        <v>6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  <c r="O23" s="95">
        <v>191</v>
      </c>
      <c r="P23" s="20">
        <v>37500</v>
      </c>
      <c r="Q23" s="20">
        <f>P23*O23</f>
        <v>7162500</v>
      </c>
      <c r="R23" s="20"/>
      <c r="S23" s="16"/>
    </row>
    <row r="24" spans="2:19" x14ac:dyDescent="0.25">
      <c r="B24" s="124" t="s">
        <v>65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4" t="s">
        <v>66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  <c r="O25" s="72"/>
      <c r="P25" s="96"/>
      <c r="Q25" s="59">
        <f>Q23+Q24</f>
        <v>7162500</v>
      </c>
      <c r="R25" s="19">
        <f>Q25*0.9</f>
        <v>6446250</v>
      </c>
      <c r="S25" s="16">
        <f>Q25*0.8</f>
        <v>5730000</v>
      </c>
    </row>
    <row r="26" spans="2:19" x14ac:dyDescent="0.25">
      <c r="B26" s="127" t="s">
        <v>71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72"/>
      <c r="P26" s="19"/>
      <c r="Q26" s="19"/>
      <c r="R26" s="19"/>
      <c r="S26" s="16"/>
    </row>
    <row r="27" spans="2:19" ht="15.75" thickBot="1" x14ac:dyDescent="0.3">
      <c r="B27" s="130" t="s">
        <v>72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7"/>
    </row>
    <row r="29" spans="2:19" ht="45" customHeight="1" x14ac:dyDescent="0.25">
      <c r="B29" s="135" t="s">
        <v>113</v>
      </c>
      <c r="C29" s="136"/>
      <c r="D29" s="55"/>
      <c r="E29" s="137" t="s">
        <v>108</v>
      </c>
      <c r="F29" s="137"/>
      <c r="G29" s="137"/>
      <c r="H29" s="137"/>
      <c r="I29" s="137"/>
      <c r="J29" s="137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2">
        <f>K6</f>
        <v>190.452</v>
      </c>
      <c r="D30" s="55"/>
      <c r="E30" s="134" t="s">
        <v>110</v>
      </c>
      <c r="F30" s="134"/>
      <c r="G30" s="134"/>
      <c r="H30" s="138">
        <f>K6</f>
        <v>190.452</v>
      </c>
      <c r="I30" s="133"/>
      <c r="J30" s="133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>
        <f>116370/10.764</f>
        <v>10811.036789297659</v>
      </c>
      <c r="D31" s="55"/>
      <c r="E31" s="134" t="s">
        <v>112</v>
      </c>
      <c r="F31" s="134"/>
      <c r="G31" s="134"/>
      <c r="H31" s="133"/>
      <c r="I31" s="133"/>
      <c r="J31" s="133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2058983.5785953177</v>
      </c>
      <c r="D32" s="55"/>
      <c r="E32" s="134" t="s">
        <v>111</v>
      </c>
      <c r="F32" s="134"/>
      <c r="G32" s="134"/>
      <c r="H32" s="133">
        <f>H30*H31</f>
        <v>0</v>
      </c>
      <c r="I32" s="133"/>
      <c r="J32" s="133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03" t="s">
        <v>62</v>
      </c>
      <c r="D33" s="103"/>
      <c r="E33" s="103"/>
      <c r="F33" s="103"/>
      <c r="G33" s="103" t="s">
        <v>63</v>
      </c>
      <c r="H33" s="104"/>
      <c r="I33" s="104"/>
      <c r="J33" s="103" t="s">
        <v>64</v>
      </c>
      <c r="K33" s="104"/>
      <c r="L33" s="104"/>
      <c r="M33" s="104"/>
      <c r="N33" s="104"/>
      <c r="O33" s="104"/>
      <c r="P33" s="104"/>
    </row>
    <row r="34" spans="2:16" x14ac:dyDescent="0.25">
      <c r="B34" s="19" t="s">
        <v>68</v>
      </c>
      <c r="C34" s="106" t="s">
        <v>106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  <row r="35" spans="2:16" x14ac:dyDescent="0.25">
      <c r="B35" s="16" t="s">
        <v>69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</row>
    <row r="36" spans="2:16" x14ac:dyDescent="0.25">
      <c r="B36" s="16" t="s">
        <v>70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</row>
    <row r="37" spans="2:16" x14ac:dyDescent="0.25">
      <c r="B37" s="16"/>
      <c r="C37" s="107"/>
      <c r="D37" s="107"/>
      <c r="E37" s="107"/>
      <c r="F37" s="107"/>
      <c r="G37" s="108"/>
      <c r="H37" s="108"/>
      <c r="I37" s="108"/>
      <c r="J37" s="107"/>
      <c r="K37" s="107"/>
      <c r="L37" s="107"/>
      <c r="M37" s="107"/>
      <c r="N37" s="107"/>
      <c r="O37" s="107"/>
      <c r="P37" s="107"/>
    </row>
    <row r="38" spans="2:16" x14ac:dyDescent="0.25">
      <c r="C38" s="105"/>
      <c r="D38" s="105"/>
      <c r="E38" s="105"/>
      <c r="F38" s="105"/>
      <c r="G38" s="38"/>
      <c r="H38" s="38"/>
      <c r="I38" s="38"/>
    </row>
    <row r="39" spans="2:16" x14ac:dyDescent="0.25">
      <c r="C39" s="105"/>
      <c r="D39" s="105"/>
      <c r="E39" s="105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9"/>
      <c r="F42" s="100"/>
      <c r="G42" s="101"/>
      <c r="H42" s="101"/>
      <c r="I42" s="102"/>
    </row>
    <row r="43" spans="2:16" hidden="1" x14ac:dyDescent="0.25">
      <c r="E43" s="99"/>
      <c r="F43" s="100"/>
      <c r="G43" s="101"/>
      <c r="H43" s="101"/>
      <c r="I43" s="102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B1" workbookViewId="0">
      <selection activeCell="G11" sqref="G11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9" t="s">
        <v>15</v>
      </c>
      <c r="B2" s="139" t="s">
        <v>7</v>
      </c>
      <c r="C2" s="139" t="s">
        <v>8</v>
      </c>
      <c r="D2" s="139"/>
      <c r="E2" s="139" t="s">
        <v>11</v>
      </c>
      <c r="F2" s="139"/>
      <c r="G2" s="139" t="s">
        <v>13</v>
      </c>
      <c r="H2" s="139" t="s">
        <v>12</v>
      </c>
      <c r="I2" s="139" t="s">
        <v>14</v>
      </c>
    </row>
    <row r="3" spans="1:9" x14ac:dyDescent="0.25">
      <c r="A3" s="139"/>
      <c r="B3" s="139"/>
      <c r="C3" s="2" t="s">
        <v>9</v>
      </c>
      <c r="D3" s="2" t="s">
        <v>10</v>
      </c>
      <c r="E3" s="2" t="s">
        <v>9</v>
      </c>
      <c r="F3" s="2" t="s">
        <v>10</v>
      </c>
      <c r="G3" s="139"/>
      <c r="H3" s="139"/>
      <c r="I3" s="139"/>
    </row>
    <row r="4" spans="1:9" x14ac:dyDescent="0.25">
      <c r="A4" s="3">
        <v>1</v>
      </c>
      <c r="B4" s="3" t="s">
        <v>150</v>
      </c>
      <c r="C4" s="3">
        <v>7.6</v>
      </c>
      <c r="D4" s="3"/>
      <c r="E4" s="3">
        <v>10.1</v>
      </c>
      <c r="F4" s="3"/>
      <c r="G4" s="4">
        <f>(E4+F4/10)</f>
        <v>10.1</v>
      </c>
      <c r="H4" s="4">
        <f>(C4+D4/10)</f>
        <v>7.6</v>
      </c>
      <c r="I4" s="4">
        <f>G4*H4</f>
        <v>76.759999999999991</v>
      </c>
    </row>
    <row r="5" spans="1:9" x14ac:dyDescent="0.25">
      <c r="A5" s="3"/>
      <c r="B5" s="3" t="s">
        <v>150</v>
      </c>
      <c r="C5" s="3">
        <v>4.2</v>
      </c>
      <c r="D5" s="3"/>
      <c r="E5" s="3">
        <v>6.5</v>
      </c>
      <c r="F5" s="3"/>
      <c r="G5" s="4">
        <f t="shared" ref="G5:G34" si="0">(E5+F5/10)</f>
        <v>6.5</v>
      </c>
      <c r="H5" s="4">
        <f t="shared" ref="H5:H34" si="1">(C5+D5/10)</f>
        <v>4.2</v>
      </c>
      <c r="I5" s="4">
        <f>G5*H5</f>
        <v>27.3</v>
      </c>
    </row>
    <row r="6" spans="1:9" x14ac:dyDescent="0.25">
      <c r="A6" s="3">
        <v>2</v>
      </c>
      <c r="B6" s="3" t="s">
        <v>17</v>
      </c>
      <c r="C6" s="3"/>
      <c r="D6" s="3"/>
      <c r="E6" s="3"/>
      <c r="F6" s="3"/>
      <c r="G6" s="4">
        <f t="shared" si="0"/>
        <v>0</v>
      </c>
      <c r="H6" s="4">
        <f t="shared" si="1"/>
        <v>0</v>
      </c>
      <c r="I6" s="4">
        <f t="shared" ref="I6:I34" si="2">G6*H6</f>
        <v>0</v>
      </c>
    </row>
    <row r="7" spans="1:9" x14ac:dyDescent="0.25">
      <c r="A7" s="3">
        <v>3</v>
      </c>
      <c r="B7" s="3" t="s">
        <v>18</v>
      </c>
      <c r="C7" s="3"/>
      <c r="D7" s="3"/>
      <c r="E7" s="3"/>
      <c r="F7" s="3"/>
      <c r="G7" s="4">
        <f t="shared" si="0"/>
        <v>0</v>
      </c>
      <c r="H7" s="4">
        <f t="shared" si="1"/>
        <v>0</v>
      </c>
      <c r="I7" s="4">
        <f t="shared" si="2"/>
        <v>0</v>
      </c>
    </row>
    <row r="8" spans="1:9" x14ac:dyDescent="0.25">
      <c r="A8" s="3"/>
      <c r="B8" s="3" t="s">
        <v>19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104.05999999999999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0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104.05999999999999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40" t="s">
        <v>15</v>
      </c>
      <c r="B3" s="140" t="s">
        <v>7</v>
      </c>
      <c r="C3" s="141" t="s">
        <v>8</v>
      </c>
      <c r="D3" s="142"/>
      <c r="E3" s="140" t="s">
        <v>11</v>
      </c>
      <c r="F3" s="140"/>
      <c r="G3" s="140" t="s">
        <v>13</v>
      </c>
      <c r="H3" s="140" t="s">
        <v>12</v>
      </c>
      <c r="I3" s="140" t="s">
        <v>14</v>
      </c>
    </row>
    <row r="4" spans="1:17" ht="15" customHeight="1" x14ac:dyDescent="0.25">
      <c r="A4" s="140"/>
      <c r="B4" s="140"/>
      <c r="C4" s="7" t="s">
        <v>9</v>
      </c>
      <c r="D4" s="7" t="s">
        <v>10</v>
      </c>
      <c r="E4" s="7" t="s">
        <v>9</v>
      </c>
      <c r="F4" s="7" t="s">
        <v>10</v>
      </c>
      <c r="G4" s="140"/>
      <c r="H4" s="140"/>
      <c r="I4" s="140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A8" sqref="A8:K8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138</v>
      </c>
      <c r="C2" s="86" t="s">
        <v>101</v>
      </c>
      <c r="D2" s="86" t="s">
        <v>102</v>
      </c>
      <c r="E2" s="86" t="s">
        <v>139</v>
      </c>
      <c r="F2" s="86" t="s">
        <v>140</v>
      </c>
      <c r="G2" s="86" t="s">
        <v>141</v>
      </c>
      <c r="H2" s="86" t="s">
        <v>90</v>
      </c>
      <c r="I2" s="86" t="s">
        <v>142</v>
      </c>
      <c r="J2" s="86" t="s">
        <v>143</v>
      </c>
      <c r="K2" s="87" t="s">
        <v>144</v>
      </c>
    </row>
    <row r="3" spans="1:11" x14ac:dyDescent="0.25">
      <c r="A3" s="28" t="s">
        <v>145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146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147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x14ac:dyDescent="0.25">
      <c r="A9" s="26" t="s">
        <v>148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149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DELL</cp:lastModifiedBy>
  <dcterms:created xsi:type="dcterms:W3CDTF">2015-10-16T10:19:58Z</dcterms:created>
  <dcterms:modified xsi:type="dcterms:W3CDTF">2025-07-19T05:37:00Z</dcterms:modified>
</cp:coreProperties>
</file>