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Office Work\July 2025\15056\"/>
    </mc:Choice>
  </mc:AlternateContent>
  <bookViews>
    <workbookView xWindow="0" yWindow="0" windowWidth="20460" windowHeight="7680"/>
  </bookViews>
  <sheets>
    <sheet name="Summary" sheetId="2" r:id="rId1"/>
    <sheet name="2nd" sheetId="8" r:id="rId2"/>
    <sheet name="1st" sheetId="7" r:id="rId3"/>
    <sheet name="ground" sheetId="3" r:id="rId4"/>
    <sheet name="2 " sheetId="10" r:id="rId5"/>
    <sheet name="1" sheetId="9" r:id="rId6"/>
    <sheet name="gr. " sheetId="4" r:id="rId7"/>
    <sheet name="C%" sheetId="5" r:id="rId8"/>
    <sheet name="C% For IDFC Bank " sheetId="6" r:id="rId9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" l="1"/>
  <c r="G7" i="2"/>
  <c r="H7" i="2"/>
  <c r="I7" i="2"/>
  <c r="E7" i="2"/>
  <c r="M24" i="2"/>
  <c r="P23" i="2"/>
  <c r="L23" i="2" l="1"/>
  <c r="L22" i="2"/>
  <c r="L10" i="2"/>
  <c r="J9" i="2"/>
  <c r="J10" i="2"/>
  <c r="E9" i="2"/>
  <c r="E10" i="2"/>
  <c r="J7" i="2"/>
  <c r="J8" i="2"/>
  <c r="E8" i="2"/>
  <c r="K13" i="2"/>
  <c r="K10" i="2"/>
  <c r="K9" i="2"/>
  <c r="K8" i="2"/>
  <c r="L24" i="2" l="1"/>
  <c r="D13" i="2"/>
  <c r="K7" i="2" l="1"/>
  <c r="F13" i="2"/>
  <c r="H13" i="2"/>
  <c r="J13" i="2"/>
  <c r="F8" i="2" l="1"/>
  <c r="G8" i="2"/>
  <c r="F9" i="2"/>
  <c r="G9" i="2"/>
  <c r="H32" i="10"/>
  <c r="G32" i="10"/>
  <c r="I32" i="10" s="1"/>
  <c r="H31" i="10"/>
  <c r="G31" i="10"/>
  <c r="I31" i="10" s="1"/>
  <c r="H30" i="10"/>
  <c r="I30" i="10" s="1"/>
  <c r="G30" i="10"/>
  <c r="H29" i="10"/>
  <c r="G29" i="10"/>
  <c r="I29" i="10" s="1"/>
  <c r="I37" i="10" s="1"/>
  <c r="J37" i="10" s="1"/>
  <c r="H28" i="10"/>
  <c r="G28" i="10"/>
  <c r="I28" i="10" s="1"/>
  <c r="I27" i="10"/>
  <c r="H27" i="10"/>
  <c r="G27" i="10"/>
  <c r="H26" i="10"/>
  <c r="G26" i="10"/>
  <c r="I26" i="10" s="1"/>
  <c r="H25" i="10"/>
  <c r="G25" i="10"/>
  <c r="I25" i="10" s="1"/>
  <c r="H24" i="10"/>
  <c r="G24" i="10"/>
  <c r="I24" i="10" s="1"/>
  <c r="H23" i="10"/>
  <c r="G23" i="10"/>
  <c r="I23" i="10" s="1"/>
  <c r="H22" i="10"/>
  <c r="I22" i="10" s="1"/>
  <c r="G22" i="10"/>
  <c r="H21" i="10"/>
  <c r="G21" i="10"/>
  <c r="I21" i="10" s="1"/>
  <c r="H20" i="10"/>
  <c r="G20" i="10"/>
  <c r="I20" i="10" s="1"/>
  <c r="I19" i="10"/>
  <c r="H19" i="10"/>
  <c r="G19" i="10"/>
  <c r="H18" i="10"/>
  <c r="G18" i="10"/>
  <c r="I18" i="10" s="1"/>
  <c r="H17" i="10"/>
  <c r="G17" i="10"/>
  <c r="I17" i="10" s="1"/>
  <c r="H16" i="10"/>
  <c r="G16" i="10"/>
  <c r="I16" i="10" s="1"/>
  <c r="H15" i="10"/>
  <c r="G15" i="10"/>
  <c r="I15" i="10" s="1"/>
  <c r="H14" i="10"/>
  <c r="I14" i="10" s="1"/>
  <c r="G14" i="10"/>
  <c r="H13" i="10"/>
  <c r="G13" i="10"/>
  <c r="I13" i="10" s="1"/>
  <c r="H12" i="10"/>
  <c r="G12" i="10"/>
  <c r="I12" i="10" s="1"/>
  <c r="I11" i="10"/>
  <c r="H11" i="10"/>
  <c r="G11" i="10"/>
  <c r="H10" i="10"/>
  <c r="G10" i="10"/>
  <c r="I10" i="10" s="1"/>
  <c r="H9" i="10"/>
  <c r="G9" i="10"/>
  <c r="I9" i="10" s="1"/>
  <c r="H8" i="10"/>
  <c r="G8" i="10"/>
  <c r="I8" i="10" s="1"/>
  <c r="H7" i="10"/>
  <c r="G7" i="10"/>
  <c r="I7" i="10" s="1"/>
  <c r="H6" i="10"/>
  <c r="I6" i="10" s="1"/>
  <c r="G6" i="10"/>
  <c r="H5" i="10"/>
  <c r="G5" i="10"/>
  <c r="I5" i="10" s="1"/>
  <c r="H32" i="9"/>
  <c r="G32" i="9"/>
  <c r="I32" i="9" s="1"/>
  <c r="H31" i="9"/>
  <c r="G31" i="9"/>
  <c r="I31" i="9" s="1"/>
  <c r="H30" i="9"/>
  <c r="G30" i="9"/>
  <c r="I30" i="9" s="1"/>
  <c r="H29" i="9"/>
  <c r="G29" i="9"/>
  <c r="I29" i="9" s="1"/>
  <c r="I37" i="9" s="1"/>
  <c r="J37" i="9" s="1"/>
  <c r="I28" i="9"/>
  <c r="H28" i="9"/>
  <c r="G28" i="9"/>
  <c r="I27" i="9"/>
  <c r="H27" i="9"/>
  <c r="G27" i="9"/>
  <c r="H26" i="9"/>
  <c r="G26" i="9"/>
  <c r="I26" i="9" s="1"/>
  <c r="H25" i="9"/>
  <c r="G25" i="9"/>
  <c r="I25" i="9" s="1"/>
  <c r="H24" i="9"/>
  <c r="G24" i="9"/>
  <c r="I24" i="9" s="1"/>
  <c r="H23" i="9"/>
  <c r="I23" i="9" s="1"/>
  <c r="G23" i="9"/>
  <c r="H22" i="9"/>
  <c r="G22" i="9"/>
  <c r="I22" i="9" s="1"/>
  <c r="H21" i="9"/>
  <c r="G21" i="9"/>
  <c r="I21" i="9" s="1"/>
  <c r="I20" i="9"/>
  <c r="H20" i="9"/>
  <c r="G20" i="9"/>
  <c r="I19" i="9"/>
  <c r="H19" i="9"/>
  <c r="G19" i="9"/>
  <c r="H18" i="9"/>
  <c r="G18" i="9"/>
  <c r="I18" i="9" s="1"/>
  <c r="H17" i="9"/>
  <c r="G17" i="9"/>
  <c r="I17" i="9" s="1"/>
  <c r="H16" i="9"/>
  <c r="G16" i="9"/>
  <c r="I16" i="9" s="1"/>
  <c r="H15" i="9"/>
  <c r="I15" i="9" s="1"/>
  <c r="G15" i="9"/>
  <c r="H14" i="9"/>
  <c r="G14" i="9"/>
  <c r="I14" i="9" s="1"/>
  <c r="H13" i="9"/>
  <c r="G13" i="9"/>
  <c r="I13" i="9" s="1"/>
  <c r="I12" i="9"/>
  <c r="H12" i="9"/>
  <c r="G12" i="9"/>
  <c r="I11" i="9"/>
  <c r="H11" i="9"/>
  <c r="G11" i="9"/>
  <c r="H10" i="9"/>
  <c r="G10" i="9"/>
  <c r="I10" i="9" s="1"/>
  <c r="H9" i="9"/>
  <c r="G9" i="9"/>
  <c r="I9" i="9" s="1"/>
  <c r="H8" i="9"/>
  <c r="G8" i="9"/>
  <c r="I8" i="9" s="1"/>
  <c r="H7" i="9"/>
  <c r="I7" i="9" s="1"/>
  <c r="G7" i="9"/>
  <c r="H6" i="9"/>
  <c r="G6" i="9"/>
  <c r="I6" i="9" s="1"/>
  <c r="H5" i="9"/>
  <c r="G5" i="9"/>
  <c r="I5" i="9" s="1"/>
  <c r="I8" i="2" l="1"/>
  <c r="I36" i="10"/>
  <c r="J36" i="10" s="1"/>
  <c r="I38" i="10"/>
  <c r="J38" i="10" s="1"/>
  <c r="I35" i="10"/>
  <c r="J35" i="10" s="1"/>
  <c r="I36" i="9"/>
  <c r="J36" i="9" s="1"/>
  <c r="I38" i="9"/>
  <c r="J38" i="9" s="1"/>
  <c r="I35" i="9"/>
  <c r="J35" i="9" s="1"/>
  <c r="C36" i="2" l="1"/>
  <c r="C35" i="2" l="1"/>
  <c r="G6" i="2"/>
  <c r="F6" i="2"/>
  <c r="E6" i="2"/>
  <c r="I6" i="2" s="1"/>
  <c r="F5" i="2"/>
  <c r="I5" i="2" s="1"/>
  <c r="E5" i="2"/>
  <c r="G5" i="2"/>
  <c r="J5" i="2"/>
  <c r="H8" i="7"/>
  <c r="G8" i="7"/>
  <c r="I8" i="7" s="1"/>
  <c r="H7" i="7"/>
  <c r="G7" i="7"/>
  <c r="I7" i="7" s="1"/>
  <c r="H6" i="7"/>
  <c r="G6" i="7"/>
  <c r="I6" i="7" s="1"/>
  <c r="H5" i="7"/>
  <c r="I5" i="7" s="1"/>
  <c r="G5" i="7"/>
  <c r="I4" i="7"/>
  <c r="H4" i="7"/>
  <c r="G4" i="7"/>
  <c r="I42" i="8"/>
  <c r="I43" i="8"/>
  <c r="H8" i="8"/>
  <c r="I8" i="8" s="1"/>
  <c r="G8" i="8"/>
  <c r="H7" i="8"/>
  <c r="G7" i="8"/>
  <c r="I7" i="8" s="1"/>
  <c r="H6" i="8"/>
  <c r="G6" i="8"/>
  <c r="I6" i="8" s="1"/>
  <c r="I5" i="8"/>
  <c r="H5" i="8"/>
  <c r="G5" i="8"/>
  <c r="H4" i="8"/>
  <c r="I4" i="8" s="1"/>
  <c r="G4" i="8"/>
  <c r="H40" i="8"/>
  <c r="I38" i="8"/>
  <c r="I44" i="8" s="1"/>
  <c r="H38" i="8"/>
  <c r="G38" i="8"/>
  <c r="H37" i="8"/>
  <c r="G37" i="8"/>
  <c r="I37" i="8" s="1"/>
  <c r="H36" i="8"/>
  <c r="G36" i="8"/>
  <c r="I36" i="8" s="1"/>
  <c r="H35" i="8"/>
  <c r="G35" i="8"/>
  <c r="I35" i="8" s="1"/>
  <c r="H34" i="8"/>
  <c r="G34" i="8"/>
  <c r="I34" i="8" s="1"/>
  <c r="H33" i="8"/>
  <c r="I33" i="8" s="1"/>
  <c r="G33" i="8"/>
  <c r="H32" i="8"/>
  <c r="G32" i="8"/>
  <c r="I32" i="8" s="1"/>
  <c r="H31" i="8"/>
  <c r="G31" i="8"/>
  <c r="I31" i="8" s="1"/>
  <c r="I30" i="8"/>
  <c r="H30" i="8"/>
  <c r="G30" i="8"/>
  <c r="H29" i="8"/>
  <c r="G29" i="8"/>
  <c r="I29" i="8" s="1"/>
  <c r="H28" i="8"/>
  <c r="G28" i="8"/>
  <c r="I28" i="8" s="1"/>
  <c r="H26" i="8"/>
  <c r="G26" i="8"/>
  <c r="I26" i="8" s="1"/>
  <c r="H25" i="8"/>
  <c r="I25" i="8" s="1"/>
  <c r="G25" i="8"/>
  <c r="H24" i="8"/>
  <c r="G24" i="8"/>
  <c r="I24" i="8" s="1"/>
  <c r="H23" i="8"/>
  <c r="G23" i="8"/>
  <c r="I23" i="8" s="1"/>
  <c r="I22" i="8"/>
  <c r="H22" i="8"/>
  <c r="G22" i="8"/>
  <c r="H21" i="8"/>
  <c r="G21" i="8"/>
  <c r="I21" i="8" s="1"/>
  <c r="H20" i="8"/>
  <c r="G20" i="8"/>
  <c r="I20" i="8" s="1"/>
  <c r="H19" i="8"/>
  <c r="G19" i="8"/>
  <c r="I19" i="8" s="1"/>
  <c r="H18" i="8"/>
  <c r="G18" i="8"/>
  <c r="I18" i="8" s="1"/>
  <c r="H40" i="7"/>
  <c r="I38" i="7"/>
  <c r="I44" i="7" s="1"/>
  <c r="H38" i="7"/>
  <c r="G38" i="7"/>
  <c r="H37" i="7"/>
  <c r="G37" i="7"/>
  <c r="I37" i="7" s="1"/>
  <c r="I34" i="7"/>
  <c r="H34" i="7"/>
  <c r="G34" i="7"/>
  <c r="H33" i="7"/>
  <c r="I33" i="7" s="1"/>
  <c r="G33" i="7"/>
  <c r="H32" i="7"/>
  <c r="G32" i="7"/>
  <c r="I32" i="7" s="1"/>
  <c r="H31" i="7"/>
  <c r="G31" i="7"/>
  <c r="I31" i="7" s="1"/>
  <c r="I30" i="7"/>
  <c r="H30" i="7"/>
  <c r="G30" i="7"/>
  <c r="H29" i="7"/>
  <c r="G29" i="7"/>
  <c r="I29" i="7" s="1"/>
  <c r="H27" i="7"/>
  <c r="G27" i="7"/>
  <c r="I27" i="7" s="1"/>
  <c r="I26" i="7"/>
  <c r="H26" i="7"/>
  <c r="G26" i="7"/>
  <c r="H25" i="7"/>
  <c r="I25" i="7" s="1"/>
  <c r="G25" i="7"/>
  <c r="H24" i="7"/>
  <c r="G24" i="7"/>
  <c r="I24" i="7" s="1"/>
  <c r="H23" i="7"/>
  <c r="G23" i="7"/>
  <c r="I23" i="7" s="1"/>
  <c r="I22" i="7"/>
  <c r="H22" i="7"/>
  <c r="G22" i="7"/>
  <c r="H21" i="7"/>
  <c r="G21" i="7"/>
  <c r="I21" i="7" s="1"/>
  <c r="H20" i="7"/>
  <c r="G20" i="7"/>
  <c r="I20" i="7" s="1"/>
  <c r="H19" i="7"/>
  <c r="G19" i="7"/>
  <c r="I19" i="7" s="1"/>
  <c r="I18" i="7"/>
  <c r="H18" i="7"/>
  <c r="G18" i="7"/>
  <c r="H9" i="7"/>
  <c r="I9" i="7" s="1"/>
  <c r="G9" i="7"/>
  <c r="G5" i="3"/>
  <c r="H5" i="3"/>
  <c r="G6" i="3"/>
  <c r="I6" i="3" s="1"/>
  <c r="H6" i="3"/>
  <c r="G7" i="3"/>
  <c r="H7" i="3"/>
  <c r="G8" i="3"/>
  <c r="H8" i="3"/>
  <c r="E12" i="2"/>
  <c r="J12" i="2"/>
  <c r="K5" i="2" l="1"/>
  <c r="K6" i="2"/>
  <c r="J6" i="2"/>
  <c r="I45" i="8"/>
  <c r="I41" i="8"/>
  <c r="I45" i="7"/>
  <c r="I41" i="7"/>
  <c r="I42" i="7"/>
  <c r="I43" i="7"/>
  <c r="I8" i="3"/>
  <c r="I7" i="3"/>
  <c r="I5" i="3"/>
  <c r="H6" i="5"/>
  <c r="H7" i="5" s="1"/>
  <c r="J13" i="5" s="1"/>
  <c r="B6" i="5"/>
  <c r="I7" i="5" s="1"/>
  <c r="J14" i="5" s="1"/>
  <c r="I13" i="5" l="1"/>
  <c r="I6" i="5"/>
  <c r="I14" i="5" s="1"/>
  <c r="S30" i="2"/>
  <c r="R30" i="2"/>
  <c r="H37" i="2"/>
  <c r="C37" i="2"/>
  <c r="H35" i="2"/>
  <c r="D10" i="6"/>
  <c r="C10" i="6"/>
  <c r="B10" i="6"/>
  <c r="D9" i="6"/>
  <c r="C9" i="6"/>
  <c r="B9" i="6"/>
  <c r="E6" i="6"/>
  <c r="E10" i="6" s="1"/>
  <c r="K4" i="6"/>
  <c r="K3" i="6"/>
  <c r="F6" i="6" l="1"/>
  <c r="E9" i="6"/>
  <c r="Q29" i="2"/>
  <c r="Q30" i="2" s="1"/>
  <c r="Q28" i="2"/>
  <c r="K11" i="2"/>
  <c r="J11" i="2"/>
  <c r="I11" i="2"/>
  <c r="I12" i="2"/>
  <c r="G10" i="2"/>
  <c r="F10" i="2"/>
  <c r="K12" i="2" l="1"/>
  <c r="F9" i="6"/>
  <c r="F10" i="6"/>
  <c r="G6" i="6"/>
  <c r="G10" i="6" s="1"/>
  <c r="G25" i="3"/>
  <c r="H25" i="3"/>
  <c r="H6" i="6" l="1"/>
  <c r="H10" i="6" s="1"/>
  <c r="G9" i="6"/>
  <c r="I25" i="3"/>
  <c r="I6" i="6" l="1"/>
  <c r="I10" i="6" s="1"/>
  <c r="H9" i="6"/>
  <c r="B16" i="5"/>
  <c r="N7" i="5" s="1"/>
  <c r="J19" i="5" s="1"/>
  <c r="B14" i="5"/>
  <c r="M7" i="5" s="1"/>
  <c r="J18" i="5" s="1"/>
  <c r="B12" i="5"/>
  <c r="B10" i="5"/>
  <c r="K7" i="5" s="1"/>
  <c r="B8" i="5"/>
  <c r="J7" i="5" s="1"/>
  <c r="L7" i="5" l="1"/>
  <c r="J17" i="5" s="1"/>
  <c r="L6" i="5"/>
  <c r="I17" i="5" s="1"/>
  <c r="K6" i="5"/>
  <c r="I16" i="5" s="1"/>
  <c r="J16" i="5"/>
  <c r="J15" i="5"/>
  <c r="J6" i="5"/>
  <c r="I15" i="5" s="1"/>
  <c r="J6" i="6"/>
  <c r="J10" i="6" s="1"/>
  <c r="K10" i="6" s="1"/>
  <c r="I9" i="6"/>
  <c r="N6" i="5"/>
  <c r="I19" i="5" s="1"/>
  <c r="M6" i="5"/>
  <c r="I18" i="5" s="1"/>
  <c r="J20" i="5" l="1"/>
  <c r="I20" i="5"/>
  <c r="J9" i="6"/>
  <c r="K9" i="6" s="1"/>
  <c r="G20" i="3"/>
  <c r="H20" i="3"/>
  <c r="G19" i="3"/>
  <c r="H19" i="3"/>
  <c r="I20" i="3" l="1"/>
  <c r="I19" i="3"/>
  <c r="G6" i="4" l="1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5" i="4"/>
  <c r="H5" i="4"/>
  <c r="H9" i="3"/>
  <c r="H18" i="3"/>
  <c r="H21" i="3"/>
  <c r="H22" i="3"/>
  <c r="H23" i="3"/>
  <c r="H24" i="3"/>
  <c r="H26" i="3"/>
  <c r="H30" i="3"/>
  <c r="H31" i="3"/>
  <c r="H32" i="3"/>
  <c r="H33" i="3"/>
  <c r="H34" i="3"/>
  <c r="H37" i="3"/>
  <c r="H38" i="3"/>
  <c r="H39" i="3"/>
  <c r="H40" i="3"/>
  <c r="H4" i="3"/>
  <c r="G9" i="3"/>
  <c r="G18" i="3"/>
  <c r="G21" i="3"/>
  <c r="G22" i="3"/>
  <c r="G23" i="3"/>
  <c r="G24" i="3"/>
  <c r="G26" i="3"/>
  <c r="G30" i="3"/>
  <c r="G31" i="3"/>
  <c r="G32" i="3"/>
  <c r="G33" i="3"/>
  <c r="G34" i="3"/>
  <c r="G37" i="3"/>
  <c r="G38" i="3"/>
  <c r="G4" i="3"/>
  <c r="H32" i="4" l="1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I5" i="4" l="1"/>
  <c r="I9" i="4"/>
  <c r="I11" i="4"/>
  <c r="I13" i="4"/>
  <c r="I17" i="4"/>
  <c r="I21" i="4"/>
  <c r="I22" i="3"/>
  <c r="I23" i="3"/>
  <c r="I30" i="3"/>
  <c r="I32" i="3"/>
  <c r="I33" i="3"/>
  <c r="I37" i="3"/>
  <c r="I8" i="4"/>
  <c r="I12" i="4"/>
  <c r="I16" i="4"/>
  <c r="I9" i="3"/>
  <c r="I38" i="3"/>
  <c r="I44" i="3" s="1"/>
  <c r="I18" i="3"/>
  <c r="I31" i="3"/>
  <c r="I34" i="3"/>
  <c r="I26" i="3"/>
  <c r="I24" i="3"/>
  <c r="I21" i="3"/>
  <c r="I4" i="3"/>
  <c r="I18" i="4"/>
  <c r="I25" i="4"/>
  <c r="I27" i="4"/>
  <c r="I29" i="4"/>
  <c r="I24" i="4"/>
  <c r="I28" i="4"/>
  <c r="I32" i="4"/>
  <c r="I7" i="4"/>
  <c r="I23" i="4"/>
  <c r="I30" i="4"/>
  <c r="I19" i="4"/>
  <c r="I26" i="4"/>
  <c r="I6" i="4"/>
  <c r="I15" i="4"/>
  <c r="I20" i="4"/>
  <c r="I22" i="4"/>
  <c r="I31" i="4"/>
  <c r="I14" i="4"/>
  <c r="I10" i="4"/>
  <c r="I35" i="4" l="1"/>
  <c r="J35" i="4" s="1"/>
  <c r="I41" i="3"/>
  <c r="E4" i="2" s="1"/>
  <c r="I42" i="3"/>
  <c r="F4" i="2" s="1"/>
  <c r="I45" i="3"/>
  <c r="I38" i="4"/>
  <c r="J38" i="4" s="1"/>
  <c r="I43" i="3"/>
  <c r="G4" i="2" s="1"/>
  <c r="I37" i="4"/>
  <c r="J37" i="4" s="1"/>
  <c r="I36" i="4"/>
  <c r="J36" i="4" s="1"/>
  <c r="J4" i="2" l="1"/>
  <c r="I4" i="2"/>
  <c r="K4" i="2" l="1"/>
  <c r="I10" i="2"/>
  <c r="I9" i="2"/>
</calcChain>
</file>

<file path=xl/comments1.xml><?xml version="1.0" encoding="utf-8"?>
<comments xmlns="http://schemas.openxmlformats.org/spreadsheetml/2006/main">
  <authors>
    <author>VSJC-80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Total Slabs In Building Above Plinth Level DO not Count Basment Slabs.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<sst xmlns="http://schemas.openxmlformats.org/spreadsheetml/2006/main" count="423" uniqueCount="165">
  <si>
    <t>Net Carpet</t>
  </si>
  <si>
    <t>Gross Carpet</t>
  </si>
  <si>
    <t>Gross Builtup</t>
  </si>
  <si>
    <t>Source</t>
  </si>
  <si>
    <t>Rate enquired</t>
  </si>
  <si>
    <t>99 acres</t>
  </si>
  <si>
    <t xml:space="preserve">Valuation Adopted </t>
  </si>
  <si>
    <t>Item</t>
  </si>
  <si>
    <t>L</t>
  </si>
  <si>
    <t>Feet</t>
  </si>
  <si>
    <t>Inch</t>
  </si>
  <si>
    <t>W</t>
  </si>
  <si>
    <t>Actual L</t>
  </si>
  <si>
    <t>Actual W</t>
  </si>
  <si>
    <t>Area</t>
  </si>
  <si>
    <t>Sr</t>
  </si>
  <si>
    <t>Hall</t>
  </si>
  <si>
    <t>Kitchen</t>
  </si>
  <si>
    <t>Toilet 1</t>
  </si>
  <si>
    <t>Toilet 2</t>
  </si>
  <si>
    <t>Toilet 3</t>
  </si>
  <si>
    <t>Toilet 4</t>
  </si>
  <si>
    <t>Bed Room 1</t>
  </si>
  <si>
    <t>Bed Room 2</t>
  </si>
  <si>
    <t>Bed Room 3</t>
  </si>
  <si>
    <t>Bed Room 4</t>
  </si>
  <si>
    <t>Passage 1</t>
  </si>
  <si>
    <t>Passage 2</t>
  </si>
  <si>
    <t>Passage 3</t>
  </si>
  <si>
    <t>Covered Balcony 1</t>
  </si>
  <si>
    <t>Covered Balcony 2</t>
  </si>
  <si>
    <t>Open Balcony 1</t>
  </si>
  <si>
    <t>Open Balcony 2</t>
  </si>
  <si>
    <t>Open Balcony 3</t>
  </si>
  <si>
    <t>Flower Bed 1</t>
  </si>
  <si>
    <t>Flower Bed 2</t>
  </si>
  <si>
    <t>Flower Bed 3</t>
  </si>
  <si>
    <t>Terrace 1</t>
  </si>
  <si>
    <t>Terrace 2</t>
  </si>
  <si>
    <t>Terrace 3</t>
  </si>
  <si>
    <t>Any Other Area</t>
  </si>
  <si>
    <t>Net Carpet Area</t>
  </si>
  <si>
    <t>Gross Carpet Area</t>
  </si>
  <si>
    <t>Net Builtup Area</t>
  </si>
  <si>
    <t>DiNING</t>
  </si>
  <si>
    <t>Covered Balcony 3</t>
  </si>
  <si>
    <t>Dry Balcony 1</t>
  </si>
  <si>
    <t>fungi.</t>
  </si>
  <si>
    <t>Terrace  Area</t>
  </si>
  <si>
    <t>ter</t>
  </si>
  <si>
    <t>Market Research Data</t>
  </si>
  <si>
    <t>Builder Saleable Area</t>
  </si>
  <si>
    <t>Average</t>
  </si>
  <si>
    <t>Covered Balcony 5</t>
  </si>
  <si>
    <t>Covered Balcony 6</t>
  </si>
  <si>
    <t>Rate on Carpet  Area</t>
  </si>
  <si>
    <t>Realizable Value</t>
  </si>
  <si>
    <t>Plot area</t>
  </si>
  <si>
    <t>Broker ref :</t>
  </si>
  <si>
    <t xml:space="preserve">Name </t>
  </si>
  <si>
    <t>Contact No.</t>
  </si>
  <si>
    <t>Vlaue</t>
  </si>
  <si>
    <t>Car parking &amp; Amenities</t>
  </si>
  <si>
    <t>Final Market Value</t>
  </si>
  <si>
    <t>Other Area</t>
  </si>
  <si>
    <t>1)</t>
  </si>
  <si>
    <t>2)</t>
  </si>
  <si>
    <t>3)</t>
  </si>
  <si>
    <t>Revised Valuation 1</t>
  </si>
  <si>
    <t>Revised Valuation 2</t>
  </si>
  <si>
    <t>Cup Board 1</t>
  </si>
  <si>
    <t>Cup Board 2</t>
  </si>
  <si>
    <t>Passage 4</t>
  </si>
  <si>
    <t>Passage 5</t>
  </si>
  <si>
    <t>Cup Board 3</t>
  </si>
  <si>
    <t>Particulars</t>
  </si>
  <si>
    <t xml:space="preserve">totla floor </t>
  </si>
  <si>
    <t xml:space="preserve">total </t>
  </si>
  <si>
    <t xml:space="preserve">completed  </t>
  </si>
  <si>
    <t>plinth</t>
  </si>
  <si>
    <t>slab</t>
  </si>
  <si>
    <t>total slab</t>
  </si>
  <si>
    <t>completed slab</t>
  </si>
  <si>
    <t>p</t>
  </si>
  <si>
    <t>rcc</t>
  </si>
  <si>
    <t>Bricks</t>
  </si>
  <si>
    <t>Plaster</t>
  </si>
  <si>
    <t>Flooring</t>
  </si>
  <si>
    <t>Wood &amp; painting</t>
  </si>
  <si>
    <t>Finishing</t>
  </si>
  <si>
    <t>Progress</t>
  </si>
  <si>
    <t xml:space="preserve">Bricks </t>
  </si>
  <si>
    <t>Total Floor</t>
  </si>
  <si>
    <t>completed Floor</t>
  </si>
  <si>
    <t xml:space="preserve">Recommended </t>
  </si>
  <si>
    <t>plaster</t>
  </si>
  <si>
    <t>Recommended</t>
  </si>
  <si>
    <t xml:space="preserve"> </t>
  </si>
  <si>
    <t>Plinth</t>
  </si>
  <si>
    <t>RCC</t>
  </si>
  <si>
    <t>total</t>
  </si>
  <si>
    <t>Passage 6</t>
  </si>
  <si>
    <t>Any Other Area DB</t>
  </si>
  <si>
    <t>Government Value</t>
  </si>
  <si>
    <t xml:space="preserve">Cost Of Construction /Insurance Value </t>
  </si>
  <si>
    <t>IGR Rtae /Sq.Ft</t>
  </si>
  <si>
    <t>BUA Sq.Ft</t>
  </si>
  <si>
    <t>Construction Cost</t>
  </si>
  <si>
    <t>Construction Rtae /Sq.Ft</t>
  </si>
  <si>
    <t>Government Rate/Ciecule Rate /IGR Rate</t>
  </si>
  <si>
    <t xml:space="preserve">Valuation Remark If Value Revised </t>
  </si>
  <si>
    <t>Addres Of Property With LAT-Long</t>
  </si>
  <si>
    <t>Disstrace Value /Force Sale Value</t>
  </si>
  <si>
    <t>Market Value As per Listing</t>
  </si>
  <si>
    <t>Rate On SUBA</t>
  </si>
  <si>
    <t>Rate on Built Up area Area</t>
  </si>
  <si>
    <t>Index II Area</t>
  </si>
  <si>
    <t>Measurement Area</t>
  </si>
  <si>
    <t>Approved Plan Area</t>
  </si>
  <si>
    <t>Sale Agreement Area</t>
  </si>
  <si>
    <t>Super Built Up area</t>
  </si>
  <si>
    <t>Adopded Area</t>
  </si>
  <si>
    <t>FMV</t>
  </si>
  <si>
    <t>RSV</t>
  </si>
  <si>
    <t>DSV</t>
  </si>
  <si>
    <t>100 acres</t>
  </si>
  <si>
    <t>101 acres</t>
  </si>
  <si>
    <t>102 acres</t>
  </si>
  <si>
    <t>103 acres</t>
  </si>
  <si>
    <t>104 acres</t>
  </si>
  <si>
    <t>105 acres</t>
  </si>
  <si>
    <t>106 acres</t>
  </si>
  <si>
    <t>107 acres</t>
  </si>
  <si>
    <t>108 acres</t>
  </si>
  <si>
    <t>Excavation</t>
  </si>
  <si>
    <t>Brick Work</t>
  </si>
  <si>
    <t>Inernal Plaster</t>
  </si>
  <si>
    <t>External Plaster</t>
  </si>
  <si>
    <t>Electrification</t>
  </si>
  <si>
    <t>Wood And Painting Work</t>
  </si>
  <si>
    <t>Total</t>
  </si>
  <si>
    <t>Progrees</t>
  </si>
  <si>
    <t>Total No of Floors In Building</t>
  </si>
  <si>
    <t>Completed Floors</t>
  </si>
  <si>
    <t>Calculated Progrees in %</t>
  </si>
  <si>
    <t>Calculated Recommended In %</t>
  </si>
  <si>
    <t>Ground</t>
  </si>
  <si>
    <t>1st Floor</t>
  </si>
  <si>
    <t>Toilet 0</t>
  </si>
  <si>
    <t xml:space="preserve">2nd Floor </t>
  </si>
  <si>
    <t>Covered Balcony 1st</t>
  </si>
  <si>
    <t>Covered Balcony 2nd</t>
  </si>
  <si>
    <t>Ground verandas</t>
  </si>
  <si>
    <t>1st</t>
  </si>
  <si>
    <t>2nd</t>
  </si>
  <si>
    <t>Plot No. A 32/31, Ground Floor, Sector -12, Sai Baba Mandir Road, Near SP Art Hub, Kharghar, Navi Mumbai, Panvel, Raigad -410210
19.0451716725018, 73.06567089378935</t>
  </si>
  <si>
    <t>DIRECT AREA</t>
  </si>
  <si>
    <t>FB Built up Area</t>
  </si>
  <si>
    <t>Other Built up area Stilt+ Stair Case</t>
  </si>
  <si>
    <t>Plot Area</t>
  </si>
  <si>
    <t>Constr Area</t>
  </si>
  <si>
    <t xml:space="preserve">Adarsh real estate
</t>
  </si>
  <si>
    <t xml:space="preserve">32 sq mtr to 35 sq mtr - 90 to 95 lacs / max to max - 1.10 cr </t>
  </si>
  <si>
    <t>Kharghar Real estate Vikram group</t>
  </si>
  <si>
    <t xml:space="preserve">32 sq mtr plot- 1 cr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</si>
</sst>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222222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/>
  </cellStyleXfs>
  <cellXfs count="148">
    <xf numFmtId="0" fontId="0" fillId="0" borderId="0" xfId="0"/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2"/>
    <xf numFmtId="0" fontId="3" fillId="0" borderId="0" xfId="3" applyFont="1"/>
    <xf numFmtId="0" fontId="2" fillId="0" borderId="1" xfId="3" applyFont="1" applyBorder="1"/>
    <xf numFmtId="0" fontId="3" fillId="0" borderId="1" xfId="3" applyFont="1" applyBorder="1"/>
    <xf numFmtId="0" fontId="3" fillId="0" borderId="1" xfId="3" applyFont="1" applyBorder="1" applyAlignment="1">
      <alignment horizontal="center"/>
    </xf>
    <xf numFmtId="0" fontId="4" fillId="0" borderId="1" xfId="2" applyBorder="1"/>
    <xf numFmtId="0" fontId="3" fillId="0" borderId="2" xfId="3" applyFont="1" applyBorder="1"/>
    <xf numFmtId="0" fontId="4" fillId="0" borderId="1" xfId="2" applyBorder="1" applyAlignment="1">
      <alignment horizontal="center" vertical="center"/>
    </xf>
    <xf numFmtId="0" fontId="2" fillId="0" borderId="0" xfId="3" applyFont="1"/>
    <xf numFmtId="0" fontId="3" fillId="0" borderId="0" xfId="3" applyFont="1" applyAlignment="1">
      <alignment horizontal="center"/>
    </xf>
    <xf numFmtId="0" fontId="3" fillId="0" borderId="2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2" fontId="0" fillId="0" borderId="1" xfId="0" applyNumberFormat="1" applyBorder="1"/>
    <xf numFmtId="0" fontId="6" fillId="0" borderId="1" xfId="0" applyFont="1" applyBorder="1"/>
    <xf numFmtId="1" fontId="0" fillId="0" borderId="1" xfId="0" applyNumberFormat="1" applyBorder="1"/>
    <xf numFmtId="0" fontId="8" fillId="0" borderId="0" xfId="0" applyFont="1" applyAlignment="1">
      <alignment vertical="center" wrapText="1"/>
    </xf>
    <xf numFmtId="0" fontId="0" fillId="0" borderId="5" xfId="0" applyBorder="1"/>
    <xf numFmtId="0" fontId="0" fillId="0" borderId="7" xfId="0" applyBorder="1"/>
    <xf numFmtId="1" fontId="0" fillId="0" borderId="7" xfId="0" applyNumberFormat="1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9" xfId="0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4" xfId="0" applyBorder="1"/>
    <xf numFmtId="1" fontId="0" fillId="0" borderId="4" xfId="0" applyNumberFormat="1" applyBorder="1"/>
    <xf numFmtId="0" fontId="0" fillId="0" borderId="15" xfId="0" applyBorder="1"/>
    <xf numFmtId="0" fontId="0" fillId="0" borderId="9" xfId="0" applyBorder="1" applyAlignment="1">
      <alignment vertical="top" wrapText="1"/>
    </xf>
    <xf numFmtId="0" fontId="9" fillId="0" borderId="0" xfId="0" applyFont="1"/>
    <xf numFmtId="0" fontId="9" fillId="0" borderId="0" xfId="0" applyFont="1" applyAlignment="1">
      <alignment horizontal="right" vertical="top"/>
    </xf>
    <xf numFmtId="14" fontId="9" fillId="0" borderId="0" xfId="0" applyNumberFormat="1" applyFont="1" applyAlignment="1">
      <alignment horizontal="right" vertical="top"/>
    </xf>
    <xf numFmtId="0" fontId="10" fillId="0" borderId="0" xfId="0" applyFont="1" applyAlignment="1">
      <alignment vertical="top"/>
    </xf>
    <xf numFmtId="14" fontId="10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14" fontId="10" fillId="0" borderId="0" xfId="0" applyNumberFormat="1" applyFont="1" applyAlignment="1">
      <alignment horizontal="right" vertical="top"/>
    </xf>
    <xf numFmtId="0" fontId="9" fillId="0" borderId="0" xfId="0" applyFont="1" applyAlignment="1">
      <alignment vertical="top" wrapText="1"/>
    </xf>
    <xf numFmtId="0" fontId="6" fillId="0" borderId="19" xfId="0" applyFont="1" applyBorder="1"/>
    <xf numFmtId="0" fontId="0" fillId="0" borderId="20" xfId="0" applyBorder="1"/>
    <xf numFmtId="0" fontId="0" fillId="0" borderId="21" xfId="0" applyBorder="1"/>
    <xf numFmtId="1" fontId="4" fillId="0" borderId="1" xfId="2" applyNumberFormat="1" applyBorder="1"/>
    <xf numFmtId="0" fontId="6" fillId="2" borderId="1" xfId="0" applyFont="1" applyFill="1" applyBorder="1"/>
    <xf numFmtId="0" fontId="0" fillId="0" borderId="0" xfId="0" applyAlignment="1">
      <alignment wrapText="1"/>
    </xf>
    <xf numFmtId="1" fontId="0" fillId="0" borderId="20" xfId="0" applyNumberFormat="1" applyBorder="1"/>
    <xf numFmtId="0" fontId="6" fillId="0" borderId="11" xfId="0" applyFont="1" applyBorder="1"/>
    <xf numFmtId="0" fontId="6" fillId="0" borderId="0" xfId="0" applyFont="1" applyBorder="1" applyAlignment="1">
      <alignment horizontal="left"/>
    </xf>
    <xf numFmtId="0" fontId="7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/>
    <xf numFmtId="0" fontId="7" fillId="0" borderId="13" xfId="0" applyFont="1" applyBorder="1" applyAlignment="1">
      <alignment horizontal="center" wrapText="1"/>
    </xf>
    <xf numFmtId="0" fontId="0" fillId="0" borderId="17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18" xfId="0" applyFill="1" applyBorder="1" applyAlignment="1">
      <alignment vertical="top" wrapText="1"/>
    </xf>
    <xf numFmtId="1" fontId="4" fillId="0" borderId="4" xfId="2" applyNumberFormat="1" applyBorder="1"/>
    <xf numFmtId="2" fontId="0" fillId="0" borderId="4" xfId="0" applyNumberFormat="1" applyBorder="1"/>
    <xf numFmtId="0" fontId="4" fillId="0" borderId="4" xfId="2" applyBorder="1"/>
    <xf numFmtId="0" fontId="6" fillId="0" borderId="19" xfId="0" applyFont="1" applyBorder="1" applyAlignment="1">
      <alignment horizontal="left" vertical="center" wrapText="1"/>
    </xf>
    <xf numFmtId="1" fontId="0" fillId="0" borderId="11" xfId="0" applyNumberFormat="1" applyBorder="1"/>
    <xf numFmtId="0" fontId="6" fillId="0" borderId="20" xfId="0" applyFont="1" applyBorder="1"/>
    <xf numFmtId="0" fontId="0" fillId="0" borderId="1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64" fontId="0" fillId="0" borderId="5" xfId="0" applyNumberFormat="1" applyBorder="1"/>
    <xf numFmtId="164" fontId="0" fillId="0" borderId="1" xfId="0" applyNumberFormat="1" applyBorder="1"/>
    <xf numFmtId="1" fontId="0" fillId="0" borderId="5" xfId="0" applyNumberFormat="1" applyBorder="1"/>
    <xf numFmtId="1" fontId="6" fillId="0" borderId="1" xfId="0" applyNumberFormat="1" applyFont="1" applyBorder="1" applyAlignment="1">
      <alignment horizontal="center"/>
    </xf>
    <xf numFmtId="1" fontId="6" fillId="0" borderId="8" xfId="0" applyNumberFormat="1" applyFont="1" applyBorder="1" applyAlignment="1">
      <alignment horizontal="center" vertical="center"/>
    </xf>
    <xf numFmtId="0" fontId="0" fillId="0" borderId="13" xfId="0" applyBorder="1"/>
    <xf numFmtId="1" fontId="6" fillId="0" borderId="12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2" borderId="11" xfId="0" applyFont="1" applyFill="1" applyBorder="1"/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top" wrapText="1"/>
    </xf>
    <xf numFmtId="0" fontId="6" fillId="0" borderId="13" xfId="0" applyFont="1" applyBorder="1"/>
    <xf numFmtId="0" fontId="0" fillId="0" borderId="1" xfId="0" applyFont="1" applyFill="1" applyBorder="1"/>
    <xf numFmtId="0" fontId="3" fillId="0" borderId="1" xfId="0" applyFont="1" applyFill="1" applyBorder="1"/>
    <xf numFmtId="0" fontId="3" fillId="2" borderId="1" xfId="0" applyFont="1" applyFill="1" applyBorder="1"/>
    <xf numFmtId="0" fontId="0" fillId="2" borderId="4" xfId="0" applyFill="1" applyBorder="1"/>
    <xf numFmtId="0" fontId="0" fillId="2" borderId="9" xfId="0" applyFill="1" applyBorder="1"/>
    <xf numFmtId="0" fontId="6" fillId="2" borderId="5" xfId="0" applyFont="1" applyFill="1" applyBorder="1"/>
    <xf numFmtId="1" fontId="6" fillId="2" borderId="5" xfId="0" applyNumberFormat="1" applyFont="1" applyFill="1" applyBorder="1"/>
    <xf numFmtId="0" fontId="0" fillId="2" borderId="5" xfId="0" applyFill="1" applyBorder="1"/>
    <xf numFmtId="0" fontId="0" fillId="2" borderId="18" xfId="0" applyFill="1" applyBorder="1"/>
    <xf numFmtId="0" fontId="0" fillId="2" borderId="0" xfId="0" applyFill="1"/>
    <xf numFmtId="0" fontId="6" fillId="0" borderId="1" xfId="0" applyFont="1" applyBorder="1" applyAlignment="1"/>
    <xf numFmtId="0" fontId="6" fillId="0" borderId="1" xfId="0" applyFont="1" applyBorder="1" applyAlignment="1">
      <alignment horizontal="left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/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6" fillId="0" borderId="32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33" xfId="0" applyFont="1" applyBorder="1" applyAlignment="1">
      <alignment horizontal="right"/>
    </xf>
    <xf numFmtId="0" fontId="6" fillId="0" borderId="25" xfId="0" applyFont="1" applyBorder="1" applyAlignment="1">
      <alignment horizontal="right"/>
    </xf>
    <xf numFmtId="0" fontId="6" fillId="0" borderId="34" xfId="0" applyFont="1" applyBorder="1" applyAlignment="1">
      <alignment horizontal="right"/>
    </xf>
    <xf numFmtId="0" fontId="6" fillId="0" borderId="38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35" xfId="0" applyFont="1" applyBorder="1" applyAlignment="1">
      <alignment horizontal="right"/>
    </xf>
    <xf numFmtId="0" fontId="6" fillId="0" borderId="39" xfId="0" applyFont="1" applyBorder="1" applyAlignment="1">
      <alignment horizontal="right"/>
    </xf>
    <xf numFmtId="0" fontId="6" fillId="0" borderId="36" xfId="0" applyFont="1" applyBorder="1" applyAlignment="1">
      <alignment horizontal="right"/>
    </xf>
    <xf numFmtId="0" fontId="6" fillId="0" borderId="27" xfId="0" applyFont="1" applyBorder="1" applyAlignment="1">
      <alignment horizontal="right"/>
    </xf>
    <xf numFmtId="0" fontId="6" fillId="0" borderId="40" xfId="0" applyFont="1" applyBorder="1" applyAlignment="1">
      <alignment horizontal="right"/>
    </xf>
    <xf numFmtId="0" fontId="6" fillId="0" borderId="23" xfId="0" applyFont="1" applyBorder="1" applyAlignment="1">
      <alignment horizontal="right"/>
    </xf>
    <xf numFmtId="0" fontId="6" fillId="0" borderId="41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9" fillId="0" borderId="0" xfId="0" applyFont="1" applyAlignment="1">
      <alignment horizontal="right" vertical="top"/>
    </xf>
    <xf numFmtId="14" fontId="10" fillId="0" borderId="0" xfId="0" applyNumberFormat="1" applyFont="1" applyAlignment="1">
      <alignment horizontal="right" vertical="top"/>
    </xf>
    <xf numFmtId="0" fontId="10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  <xf numFmtId="0" fontId="0" fillId="0" borderId="42" xfId="0" applyBorder="1" applyAlignment="1">
      <alignment horizontal="center"/>
    </xf>
    <xf numFmtId="1" fontId="6" fillId="2" borderId="1" xfId="0" applyNumberFormat="1" applyFont="1" applyFill="1" applyBorder="1"/>
    <xf numFmtId="1" fontId="6" fillId="2" borderId="11" xfId="0" applyNumberFormat="1" applyFont="1" applyFill="1" applyBorder="1"/>
    <xf numFmtId="0" fontId="6" fillId="0" borderId="1" xfId="0" applyFont="1" applyBorder="1" applyAlignment="1">
      <alignment horizontal="center"/>
    </xf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2</xdr:row>
      <xdr:rowOff>0</xdr:rowOff>
    </xdr:from>
    <xdr:to>
      <xdr:col>33</xdr:col>
      <xdr:colOff>187786</xdr:colOff>
      <xdr:row>21</xdr:row>
      <xdr:rowOff>195022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45353" y="1176618"/>
          <a:ext cx="8659433" cy="4296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161925</xdr:colOff>
      <xdr:row>1</xdr:row>
      <xdr:rowOff>76200</xdr:rowOff>
    </xdr:from>
    <xdr:to>
      <xdr:col>19</xdr:col>
      <xdr:colOff>334250</xdr:colOff>
      <xdr:row>20</xdr:row>
      <xdr:rowOff>10021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4925" y="266700"/>
          <a:ext cx="6268325" cy="35533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152400</xdr:colOff>
      <xdr:row>2</xdr:row>
      <xdr:rowOff>85725</xdr:rowOff>
    </xdr:from>
    <xdr:to>
      <xdr:col>19</xdr:col>
      <xdr:colOff>324725</xdr:colOff>
      <xdr:row>21</xdr:row>
      <xdr:rowOff>19546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05400" y="466725"/>
          <a:ext cx="6268325" cy="35533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152400</xdr:colOff>
      <xdr:row>0</xdr:row>
      <xdr:rowOff>161925</xdr:rowOff>
    </xdr:from>
    <xdr:to>
      <xdr:col>19</xdr:col>
      <xdr:colOff>324725</xdr:colOff>
      <xdr:row>19</xdr:row>
      <xdr:rowOff>95746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05400" y="161925"/>
          <a:ext cx="6268325" cy="35533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2</xdr:row>
      <xdr:rowOff>133350</xdr:rowOff>
    </xdr:from>
    <xdr:to>
      <xdr:col>13</xdr:col>
      <xdr:colOff>304</xdr:colOff>
      <xdr:row>13</xdr:row>
      <xdr:rowOff>38379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29175" y="514350"/>
          <a:ext cx="2181529" cy="20005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0"/>
  <sheetViews>
    <sheetView tabSelected="1"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7" sqref="E7:I7"/>
    </sheetView>
  </sheetViews>
  <sheetFormatPr defaultRowHeight="15" x14ac:dyDescent="0.25"/>
  <cols>
    <col min="1" max="1" width="4.7109375" customWidth="1"/>
    <col min="2" max="2" width="23.85546875" bestFit="1" customWidth="1"/>
    <col min="3" max="3" width="16.7109375" customWidth="1"/>
    <col min="4" max="4" width="9.85546875" customWidth="1"/>
    <col min="5" max="5" width="9.7109375" customWidth="1"/>
    <col min="6" max="6" width="7.140625" customWidth="1"/>
    <col min="7" max="7" width="5" customWidth="1"/>
    <col min="8" max="8" width="6.5703125" customWidth="1"/>
    <col min="9" max="9" width="11.7109375" customWidth="1"/>
    <col min="10" max="10" width="9.28515625" customWidth="1"/>
    <col min="11" max="11" width="8.7109375" customWidth="1"/>
    <col min="12" max="12" width="10.42578125" customWidth="1"/>
    <col min="13" max="13" width="8.7109375" customWidth="1"/>
    <col min="14" max="14" width="8.28515625" customWidth="1"/>
    <col min="15" max="15" width="9.140625" customWidth="1"/>
    <col min="16" max="16" width="10.140625" customWidth="1"/>
    <col min="17" max="17" width="10.7109375" customWidth="1"/>
    <col min="18" max="18" width="12.7109375" customWidth="1"/>
    <col min="19" max="19" width="16.85546875" customWidth="1"/>
  </cols>
  <sheetData>
    <row r="1" spans="2:19" x14ac:dyDescent="0.25">
      <c r="B1" s="133" t="s">
        <v>50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27"/>
    </row>
    <row r="2" spans="2:19" ht="78" customHeight="1" thickBot="1" x14ac:dyDescent="0.3">
      <c r="B2" s="59" t="s">
        <v>3</v>
      </c>
      <c r="C2" s="60" t="s">
        <v>3</v>
      </c>
      <c r="D2" s="60" t="s">
        <v>57</v>
      </c>
      <c r="E2" s="60" t="s">
        <v>0</v>
      </c>
      <c r="F2" s="60" t="s">
        <v>157</v>
      </c>
      <c r="G2" s="60" t="s">
        <v>49</v>
      </c>
      <c r="H2" s="60" t="s">
        <v>158</v>
      </c>
      <c r="I2" s="60" t="s">
        <v>1</v>
      </c>
      <c r="J2" s="60" t="s">
        <v>43</v>
      </c>
      <c r="K2" s="60" t="s">
        <v>2</v>
      </c>
      <c r="L2" s="60" t="s">
        <v>120</v>
      </c>
      <c r="M2" s="60" t="s">
        <v>51</v>
      </c>
      <c r="N2" s="60" t="s">
        <v>55</v>
      </c>
      <c r="O2" s="60" t="s">
        <v>115</v>
      </c>
      <c r="P2" s="60" t="s">
        <v>114</v>
      </c>
      <c r="Q2" s="60" t="s">
        <v>113</v>
      </c>
      <c r="R2" s="60" t="s">
        <v>56</v>
      </c>
      <c r="S2" s="61" t="s">
        <v>112</v>
      </c>
    </row>
    <row r="3" spans="2:19" ht="42.75" customHeight="1" thickBot="1" x14ac:dyDescent="0.3">
      <c r="B3" s="65" t="s">
        <v>111</v>
      </c>
      <c r="C3" s="105" t="s">
        <v>155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7"/>
    </row>
    <row r="4" spans="2:19" x14ac:dyDescent="0.25">
      <c r="B4" s="33" t="s">
        <v>117</v>
      </c>
      <c r="C4" s="92" t="s">
        <v>146</v>
      </c>
      <c r="D4" s="25"/>
      <c r="E4" s="62">
        <f>ground!I41</f>
        <v>274.22000000000003</v>
      </c>
      <c r="F4" s="62">
        <f>ground!I42</f>
        <v>0</v>
      </c>
      <c r="G4" s="34">
        <f>ground!I43</f>
        <v>0</v>
      </c>
      <c r="H4" s="34"/>
      <c r="I4" s="62">
        <f>E4+F4</f>
        <v>274.22000000000003</v>
      </c>
      <c r="J4" s="34">
        <f>E4*1.2</f>
        <v>329.06400000000002</v>
      </c>
      <c r="K4" s="34">
        <f>I4*1.2</f>
        <v>329.06400000000002</v>
      </c>
      <c r="L4" s="34"/>
      <c r="M4" s="63"/>
      <c r="N4" s="64"/>
      <c r="O4" s="64"/>
      <c r="P4" s="25"/>
      <c r="Q4" s="25"/>
      <c r="R4" s="25"/>
      <c r="S4" s="35"/>
    </row>
    <row r="5" spans="2:19" x14ac:dyDescent="0.25">
      <c r="B5" s="33" t="s">
        <v>117</v>
      </c>
      <c r="C5" s="92" t="s">
        <v>153</v>
      </c>
      <c r="D5" s="25"/>
      <c r="E5" s="62">
        <f>198.88</f>
        <v>198.88</v>
      </c>
      <c r="F5" s="62">
        <f>10</f>
        <v>10</v>
      </c>
      <c r="G5" s="34">
        <f>ground!I44</f>
        <v>0</v>
      </c>
      <c r="H5" s="34"/>
      <c r="I5" s="62">
        <f t="shared" ref="I5:I9" si="0">E5+F5</f>
        <v>208.88</v>
      </c>
      <c r="J5" s="34">
        <f t="shared" ref="J5:J10" si="1">E5*1.2</f>
        <v>238.65599999999998</v>
      </c>
      <c r="K5" s="34">
        <f t="shared" ref="K5:K9" si="2">I5*1.2</f>
        <v>250.65599999999998</v>
      </c>
      <c r="L5" s="34"/>
      <c r="M5" s="63"/>
      <c r="N5" s="64"/>
      <c r="O5" s="64"/>
      <c r="P5" s="25"/>
      <c r="Q5" s="25"/>
      <c r="R5" s="25"/>
      <c r="S5" s="35"/>
    </row>
    <row r="6" spans="2:19" x14ac:dyDescent="0.25">
      <c r="B6" s="33" t="s">
        <v>117</v>
      </c>
      <c r="C6" s="92" t="s">
        <v>154</v>
      </c>
      <c r="D6" s="25"/>
      <c r="E6" s="62">
        <f>206.76</f>
        <v>206.76</v>
      </c>
      <c r="F6" s="62">
        <f>9.8</f>
        <v>9.8000000000000007</v>
      </c>
      <c r="G6" s="34">
        <f>236.69</f>
        <v>236.69</v>
      </c>
      <c r="H6" s="34"/>
      <c r="I6" s="62">
        <f t="shared" si="0"/>
        <v>216.56</v>
      </c>
      <c r="J6" s="34">
        <f t="shared" si="1"/>
        <v>248.11199999999997</v>
      </c>
      <c r="K6" s="34">
        <f t="shared" si="2"/>
        <v>259.87200000000001</v>
      </c>
      <c r="L6" s="34"/>
      <c r="M6" s="63"/>
      <c r="N6" s="64"/>
      <c r="O6" s="64"/>
      <c r="P6" s="25"/>
      <c r="Q6" s="25"/>
      <c r="R6" s="25"/>
      <c r="S6" s="35"/>
    </row>
    <row r="7" spans="2:19" x14ac:dyDescent="0.25">
      <c r="B7" s="33"/>
      <c r="C7" s="92"/>
      <c r="D7" s="25"/>
      <c r="E7" s="62">
        <f>E4+E5+E6</f>
        <v>679.86</v>
      </c>
      <c r="F7" s="62">
        <f t="shared" ref="F7:I7" si="3">F4+F5+F6</f>
        <v>19.8</v>
      </c>
      <c r="G7" s="62">
        <f t="shared" si="3"/>
        <v>236.69</v>
      </c>
      <c r="H7" s="62">
        <f t="shared" si="3"/>
        <v>0</v>
      </c>
      <c r="I7" s="62">
        <f t="shared" si="3"/>
        <v>699.66000000000008</v>
      </c>
      <c r="J7" s="34">
        <f t="shared" si="1"/>
        <v>815.83199999999999</v>
      </c>
      <c r="K7" s="34">
        <f>SUM(K4:K6)</f>
        <v>839.5920000000001</v>
      </c>
      <c r="L7" s="34"/>
      <c r="M7" s="63"/>
      <c r="N7" s="64"/>
      <c r="O7" s="64"/>
      <c r="P7" s="25"/>
      <c r="Q7" s="25"/>
      <c r="R7" s="25"/>
      <c r="S7" s="35"/>
    </row>
    <row r="8" spans="2:19" x14ac:dyDescent="0.25">
      <c r="B8" s="28" t="s">
        <v>118</v>
      </c>
      <c r="C8" s="92" t="s">
        <v>146</v>
      </c>
      <c r="D8" s="25"/>
      <c r="E8" s="20">
        <f>K8/1.2</f>
        <v>229.18350000000001</v>
      </c>
      <c r="F8" s="20">
        <f>'gr. '!J34</f>
        <v>0</v>
      </c>
      <c r="G8" s="20">
        <f>'gr. '!J35</f>
        <v>0</v>
      </c>
      <c r="H8" s="20"/>
      <c r="I8" s="48">
        <f t="shared" si="0"/>
        <v>229.18350000000001</v>
      </c>
      <c r="J8" s="34">
        <f t="shared" si="1"/>
        <v>275.02019999999999</v>
      </c>
      <c r="K8" s="20">
        <f>3.5*(1.45+1.4+4.45)*10.764</f>
        <v>275.02019999999999</v>
      </c>
      <c r="L8" s="20"/>
      <c r="M8" s="63"/>
      <c r="N8" s="64"/>
      <c r="O8" s="64"/>
      <c r="P8" s="25"/>
      <c r="Q8" s="25"/>
      <c r="R8" s="25"/>
      <c r="S8" s="35"/>
    </row>
    <row r="9" spans="2:19" x14ac:dyDescent="0.25">
      <c r="B9" s="28" t="s">
        <v>118</v>
      </c>
      <c r="C9" s="92" t="s">
        <v>153</v>
      </c>
      <c r="D9" s="25"/>
      <c r="E9" s="20">
        <f t="shared" ref="E9:E10" si="4">K9/1.2</f>
        <v>229.18350000000001</v>
      </c>
      <c r="F9" s="20">
        <f>'gr. '!J35</f>
        <v>0</v>
      </c>
      <c r="G9" s="20">
        <f>'gr. '!J36</f>
        <v>0</v>
      </c>
      <c r="H9" s="20"/>
      <c r="I9" s="48">
        <f t="shared" si="0"/>
        <v>229.18350000000001</v>
      </c>
      <c r="J9" s="34">
        <f t="shared" si="1"/>
        <v>275.02019999999999</v>
      </c>
      <c r="K9" s="20">
        <f>3.5*7.3*10.764</f>
        <v>275.02019999999999</v>
      </c>
      <c r="L9" s="20"/>
      <c r="M9" s="63"/>
      <c r="N9" s="64"/>
      <c r="O9" s="64"/>
      <c r="P9" s="25"/>
      <c r="Q9" s="25"/>
      <c r="R9" s="25"/>
      <c r="S9" s="35"/>
    </row>
    <row r="10" spans="2:19" x14ac:dyDescent="0.25">
      <c r="B10" s="28" t="s">
        <v>118</v>
      </c>
      <c r="C10" s="92" t="s">
        <v>154</v>
      </c>
      <c r="D10" s="16"/>
      <c r="E10" s="20">
        <f t="shared" si="4"/>
        <v>205.63725000000002</v>
      </c>
      <c r="F10" s="20">
        <f>'gr. '!J36</f>
        <v>0</v>
      </c>
      <c r="G10" s="20">
        <f>'gr. '!J37</f>
        <v>0</v>
      </c>
      <c r="H10" s="20"/>
      <c r="I10" s="48">
        <f>E10+F10</f>
        <v>205.63725000000002</v>
      </c>
      <c r="J10" s="34">
        <f t="shared" si="1"/>
        <v>246.7647</v>
      </c>
      <c r="K10" s="20">
        <f>3.5*6.55*10.764</f>
        <v>246.7647</v>
      </c>
      <c r="L10" s="20">
        <f>K8+K9+K10</f>
        <v>796.80510000000004</v>
      </c>
      <c r="M10" s="18"/>
      <c r="N10" s="16"/>
      <c r="O10" s="16"/>
      <c r="P10" s="16"/>
      <c r="Q10" s="16"/>
      <c r="R10" s="16"/>
      <c r="S10" s="29"/>
    </row>
    <row r="11" spans="2:19" ht="17.25" customHeight="1" x14ac:dyDescent="0.25">
      <c r="B11" s="36" t="s">
        <v>119</v>
      </c>
      <c r="C11" s="17"/>
      <c r="D11" s="17"/>
      <c r="E11" s="48">
        <v>0</v>
      </c>
      <c r="F11" s="20">
        <v>0</v>
      </c>
      <c r="G11" s="20">
        <v>0</v>
      </c>
      <c r="H11" s="20">
        <v>0</v>
      </c>
      <c r="I11" s="48">
        <f t="shared" ref="I11:I12" si="5">E11+F11</f>
        <v>0</v>
      </c>
      <c r="J11" s="20">
        <f t="shared" ref="J11" si="6">E11*1.2</f>
        <v>0</v>
      </c>
      <c r="K11" s="20">
        <f t="shared" ref="K11:K12" si="7">I11*1.2</f>
        <v>0</v>
      </c>
      <c r="L11" s="20"/>
      <c r="M11" s="18"/>
      <c r="N11" s="16"/>
      <c r="O11" s="16"/>
      <c r="P11" s="16"/>
      <c r="Q11" s="16"/>
      <c r="R11" s="16"/>
      <c r="S11" s="29"/>
    </row>
    <row r="12" spans="2:19" x14ac:dyDescent="0.25">
      <c r="B12" s="30" t="s">
        <v>116</v>
      </c>
      <c r="C12" s="16"/>
      <c r="D12" s="16"/>
      <c r="E12" s="20">
        <f>J12/1.2</f>
        <v>301.49964000000006</v>
      </c>
      <c r="F12" s="20">
        <v>0</v>
      </c>
      <c r="G12" s="20">
        <v>0</v>
      </c>
      <c r="H12" s="20">
        <v>0</v>
      </c>
      <c r="I12" s="48">
        <f t="shared" si="5"/>
        <v>301.49964000000006</v>
      </c>
      <c r="J12" s="20">
        <f>33.612*10.764</f>
        <v>361.79956800000002</v>
      </c>
      <c r="K12" s="20">
        <f t="shared" si="7"/>
        <v>361.79956800000008</v>
      </c>
      <c r="L12" s="20"/>
      <c r="M12" s="18"/>
      <c r="N12" s="16"/>
      <c r="O12" s="16"/>
      <c r="P12" s="16"/>
      <c r="Q12" s="16"/>
      <c r="R12" s="16"/>
      <c r="S12" s="29"/>
    </row>
    <row r="13" spans="2:19" s="98" customFormat="1" ht="15.75" thickBot="1" x14ac:dyDescent="0.3">
      <c r="B13" s="93" t="s">
        <v>118</v>
      </c>
      <c r="C13" s="94" t="s">
        <v>156</v>
      </c>
      <c r="D13" s="94">
        <f>36.05*10.764</f>
        <v>388.04219999999992</v>
      </c>
      <c r="E13" s="95"/>
      <c r="F13" s="95">
        <f>6.322*10.764</f>
        <v>68.050007999999991</v>
      </c>
      <c r="G13" s="95"/>
      <c r="H13" s="95">
        <f>(18.765+15.351)*10.764</f>
        <v>367.22462399999995</v>
      </c>
      <c r="I13" s="95"/>
      <c r="J13" s="95">
        <f>33.612*10.764</f>
        <v>361.79956800000002</v>
      </c>
      <c r="K13" s="95">
        <f>J13+F13+H13</f>
        <v>797.07420000000002</v>
      </c>
      <c r="L13" s="95"/>
      <c r="M13" s="96"/>
      <c r="N13" s="96"/>
      <c r="O13" s="96"/>
      <c r="P13" s="96"/>
      <c r="Q13" s="96"/>
      <c r="R13" s="96"/>
      <c r="S13" s="97"/>
    </row>
    <row r="14" spans="2:19" ht="15.75" thickBot="1" x14ac:dyDescent="0.3">
      <c r="B14" s="108" t="s">
        <v>4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10"/>
    </row>
    <row r="15" spans="2:19" ht="15.75" thickBot="1" x14ac:dyDescent="0.3">
      <c r="B15" s="26" t="s">
        <v>5</v>
      </c>
      <c r="C15" s="23"/>
      <c r="D15" s="23"/>
      <c r="E15" s="23"/>
      <c r="F15" s="23"/>
      <c r="G15" s="23"/>
      <c r="H15" s="23"/>
      <c r="I15" s="24"/>
      <c r="J15" s="23"/>
      <c r="K15" s="24"/>
      <c r="L15" s="24"/>
      <c r="M15" s="23"/>
      <c r="N15" s="24"/>
      <c r="O15" s="24"/>
      <c r="P15" s="24"/>
      <c r="Q15" s="23"/>
      <c r="R15" s="23"/>
      <c r="S15" s="27"/>
    </row>
    <row r="16" spans="2:19" ht="15.75" thickBot="1" x14ac:dyDescent="0.3">
      <c r="B16" s="26" t="s">
        <v>125</v>
      </c>
      <c r="C16" s="16"/>
      <c r="D16" s="16"/>
      <c r="E16" s="16"/>
      <c r="F16" s="16"/>
      <c r="G16" s="16"/>
      <c r="H16" s="16"/>
      <c r="I16" s="20"/>
      <c r="J16" s="16"/>
      <c r="K16" s="20"/>
      <c r="L16" s="20"/>
      <c r="M16" s="16"/>
      <c r="N16" s="20"/>
      <c r="O16" s="20"/>
      <c r="P16" s="20"/>
      <c r="Q16" s="16"/>
      <c r="R16" s="16"/>
      <c r="S16" s="29"/>
    </row>
    <row r="17" spans="2:19" ht="15.75" thickBot="1" x14ac:dyDescent="0.3">
      <c r="B17" s="26" t="s">
        <v>126</v>
      </c>
      <c r="C17" s="16"/>
      <c r="D17" s="16"/>
      <c r="E17" s="16"/>
      <c r="F17" s="16"/>
      <c r="G17" s="16"/>
      <c r="H17" s="16"/>
      <c r="I17" s="20"/>
      <c r="J17" s="16"/>
      <c r="K17" s="20"/>
      <c r="L17" s="20"/>
      <c r="M17" s="16"/>
      <c r="N17" s="20"/>
      <c r="O17" s="20"/>
      <c r="P17" s="20"/>
      <c r="Q17" s="16"/>
      <c r="R17" s="16"/>
      <c r="S17" s="29"/>
    </row>
    <row r="18" spans="2:19" ht="15.75" thickBot="1" x14ac:dyDescent="0.3">
      <c r="B18" s="26" t="s">
        <v>127</v>
      </c>
      <c r="C18" s="16"/>
      <c r="D18" s="16"/>
      <c r="E18" s="16"/>
      <c r="F18" s="16"/>
      <c r="G18" s="16"/>
      <c r="H18" s="16"/>
      <c r="I18" s="20"/>
      <c r="J18" s="16"/>
      <c r="K18" s="20"/>
      <c r="L18" s="20"/>
      <c r="M18" s="16"/>
      <c r="N18" s="20"/>
      <c r="O18" s="20"/>
      <c r="P18" s="20"/>
      <c r="Q18" s="16"/>
      <c r="R18" s="16"/>
      <c r="S18" s="29"/>
    </row>
    <row r="19" spans="2:19" ht="15.75" thickBot="1" x14ac:dyDescent="0.3">
      <c r="B19" s="26" t="s">
        <v>128</v>
      </c>
      <c r="C19" s="16"/>
      <c r="D19" s="16"/>
      <c r="E19" s="16"/>
      <c r="F19" s="16"/>
      <c r="G19" s="16"/>
      <c r="H19" s="16"/>
      <c r="I19" s="20"/>
      <c r="J19" s="16"/>
      <c r="K19" s="20"/>
      <c r="L19" s="20"/>
      <c r="M19" s="16"/>
      <c r="N19" s="20"/>
      <c r="O19" s="20"/>
      <c r="P19" s="20"/>
      <c r="Q19" s="16"/>
      <c r="R19" s="16"/>
      <c r="S19" s="29"/>
    </row>
    <row r="20" spans="2:19" ht="15.75" thickBot="1" x14ac:dyDescent="0.3">
      <c r="B20" s="26" t="s">
        <v>129</v>
      </c>
      <c r="C20" s="16"/>
      <c r="D20" s="16"/>
      <c r="E20" s="16"/>
      <c r="F20" s="16"/>
      <c r="G20" s="16"/>
      <c r="H20" s="16"/>
      <c r="I20" s="20"/>
      <c r="J20" s="16"/>
      <c r="K20" s="20"/>
      <c r="L20" s="20"/>
      <c r="M20" s="16"/>
      <c r="N20" s="20"/>
      <c r="O20" s="20"/>
      <c r="P20" s="20"/>
      <c r="Q20" s="16"/>
      <c r="R20" s="16"/>
      <c r="S20" s="29"/>
    </row>
    <row r="21" spans="2:19" ht="15.75" thickBot="1" x14ac:dyDescent="0.3">
      <c r="B21" s="26" t="s">
        <v>130</v>
      </c>
      <c r="C21" s="16"/>
      <c r="D21" s="16"/>
      <c r="E21" s="16"/>
      <c r="F21" s="16"/>
      <c r="G21" s="16"/>
      <c r="H21" s="16"/>
      <c r="I21" s="20"/>
      <c r="J21" s="16"/>
      <c r="K21" s="20"/>
      <c r="L21" s="16"/>
      <c r="M21" s="16"/>
      <c r="N21" s="20"/>
      <c r="O21" s="20"/>
      <c r="P21" s="20"/>
      <c r="Q21" s="16"/>
      <c r="R21" s="16"/>
      <c r="S21" s="29"/>
    </row>
    <row r="22" spans="2:19" ht="15.75" thickBot="1" x14ac:dyDescent="0.3">
      <c r="B22" s="26" t="s">
        <v>131</v>
      </c>
      <c r="C22" s="16"/>
      <c r="D22" s="16"/>
      <c r="E22" s="16"/>
      <c r="F22" s="16"/>
      <c r="G22" s="16"/>
      <c r="H22" s="16"/>
      <c r="I22" s="145" t="s">
        <v>159</v>
      </c>
      <c r="J22" s="49">
        <v>388</v>
      </c>
      <c r="K22" s="145">
        <v>21500</v>
      </c>
      <c r="L22" s="49">
        <f>J22*K22</f>
        <v>8342000</v>
      </c>
      <c r="M22" s="16"/>
      <c r="N22" s="20"/>
      <c r="O22" s="20"/>
      <c r="P22" s="20"/>
      <c r="Q22" s="16"/>
      <c r="R22" s="16"/>
      <c r="S22" s="29"/>
    </row>
    <row r="23" spans="2:19" ht="15.75" thickBot="1" x14ac:dyDescent="0.3">
      <c r="B23" s="26" t="s">
        <v>132</v>
      </c>
      <c r="C23" s="16"/>
      <c r="D23" s="16"/>
      <c r="E23" s="16"/>
      <c r="F23" s="16"/>
      <c r="G23" s="16"/>
      <c r="H23" s="16"/>
      <c r="I23" s="145" t="s">
        <v>160</v>
      </c>
      <c r="J23" s="49">
        <v>797</v>
      </c>
      <c r="K23" s="145">
        <v>2200</v>
      </c>
      <c r="L23" s="49">
        <f>J23*K23</f>
        <v>1753400</v>
      </c>
      <c r="M23" s="16"/>
      <c r="N23" s="20"/>
      <c r="O23" s="20"/>
      <c r="P23" s="20">
        <f>25-6</f>
        <v>19</v>
      </c>
      <c r="Q23" s="16"/>
      <c r="R23" s="16"/>
      <c r="S23" s="29"/>
    </row>
    <row r="24" spans="2:19" ht="15.75" thickBot="1" x14ac:dyDescent="0.3">
      <c r="B24" s="26" t="s">
        <v>133</v>
      </c>
      <c r="C24" s="31"/>
      <c r="D24" s="31"/>
      <c r="E24" s="31"/>
      <c r="F24" s="31"/>
      <c r="G24" s="31"/>
      <c r="H24" s="31"/>
      <c r="I24" s="146"/>
      <c r="J24" s="85"/>
      <c r="K24" s="146"/>
      <c r="L24" s="85">
        <f>L22+L23</f>
        <v>10095400</v>
      </c>
      <c r="M24" s="31">
        <f>L24*0.8</f>
        <v>8076320</v>
      </c>
      <c r="N24" s="66"/>
      <c r="O24" s="66"/>
      <c r="P24" s="66"/>
      <c r="Q24" s="31"/>
      <c r="R24" s="31"/>
      <c r="S24" s="32"/>
    </row>
    <row r="25" spans="2:19" ht="15.75" thickBot="1" x14ac:dyDescent="0.3">
      <c r="B25" s="45" t="s">
        <v>52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51"/>
      <c r="O25" s="51"/>
      <c r="P25" s="51"/>
      <c r="Q25" s="46"/>
      <c r="R25" s="67"/>
      <c r="S25" s="47"/>
    </row>
    <row r="26" spans="2:19" ht="15.75" thickBot="1" x14ac:dyDescent="0.3">
      <c r="B26" s="11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6"/>
    </row>
    <row r="27" spans="2:19" ht="30.75" thickBot="1" x14ac:dyDescent="0.3">
      <c r="B27" s="69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1" t="s">
        <v>121</v>
      </c>
      <c r="P27" s="71" t="s">
        <v>121</v>
      </c>
      <c r="Q27" s="72" t="s">
        <v>122</v>
      </c>
      <c r="R27" s="73" t="s">
        <v>123</v>
      </c>
      <c r="S27" s="74" t="s">
        <v>124</v>
      </c>
    </row>
    <row r="28" spans="2:19" x14ac:dyDescent="0.25">
      <c r="B28" s="117" t="s">
        <v>6</v>
      </c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9"/>
      <c r="O28" s="68">
        <v>0</v>
      </c>
      <c r="P28" s="20">
        <v>0</v>
      </c>
      <c r="Q28" s="20">
        <f>P28*O28</f>
        <v>0</v>
      </c>
      <c r="R28" s="20"/>
      <c r="S28" s="16"/>
    </row>
    <row r="29" spans="2:19" x14ac:dyDescent="0.25">
      <c r="B29" s="120" t="s">
        <v>62</v>
      </c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2"/>
      <c r="O29" s="68">
        <v>0</v>
      </c>
      <c r="P29" s="19">
        <v>0</v>
      </c>
      <c r="Q29" s="19">
        <f>P29*O29</f>
        <v>0</v>
      </c>
      <c r="R29" s="19"/>
      <c r="S29" s="16"/>
    </row>
    <row r="30" spans="2:19" x14ac:dyDescent="0.25">
      <c r="B30" s="120" t="s">
        <v>63</v>
      </c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2"/>
      <c r="O30" s="68"/>
      <c r="P30" s="19"/>
      <c r="Q30" s="57">
        <f>Q28+Q29</f>
        <v>0</v>
      </c>
      <c r="R30" s="19">
        <f>Q30*0.9</f>
        <v>0</v>
      </c>
      <c r="S30" s="16">
        <f>Q30*0.8</f>
        <v>0</v>
      </c>
    </row>
    <row r="31" spans="2:19" x14ac:dyDescent="0.25">
      <c r="B31" s="123" t="s">
        <v>68</v>
      </c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5"/>
      <c r="O31" s="68"/>
      <c r="P31" s="19"/>
      <c r="Q31" s="19"/>
      <c r="R31" s="19"/>
      <c r="S31" s="16"/>
    </row>
    <row r="32" spans="2:19" ht="15.75" thickBot="1" x14ac:dyDescent="0.3">
      <c r="B32" s="126" t="s">
        <v>69</v>
      </c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8"/>
      <c r="O32" s="52"/>
      <c r="P32" s="52"/>
      <c r="Q32" s="52"/>
      <c r="R32" s="52"/>
      <c r="S32" s="32"/>
    </row>
    <row r="33" spans="2:19" ht="45" customHeight="1" thickBot="1" x14ac:dyDescent="0.35">
      <c r="B33" s="58" t="s">
        <v>110</v>
      </c>
      <c r="C33" s="111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3"/>
    </row>
    <row r="34" spans="2:19" ht="45" customHeight="1" x14ac:dyDescent="0.25">
      <c r="B34" s="101" t="s">
        <v>109</v>
      </c>
      <c r="C34" s="102"/>
      <c r="D34" s="53"/>
      <c r="E34" s="103" t="s">
        <v>104</v>
      </c>
      <c r="F34" s="103"/>
      <c r="G34" s="103"/>
      <c r="H34" s="103"/>
      <c r="I34" s="103"/>
      <c r="J34" s="103"/>
      <c r="K34" s="53"/>
      <c r="L34" s="53"/>
      <c r="M34" s="53"/>
      <c r="N34" s="53"/>
      <c r="O34" s="53"/>
      <c r="P34" s="53"/>
      <c r="Q34" s="53"/>
      <c r="R34" s="53"/>
    </row>
    <row r="35" spans="2:19" x14ac:dyDescent="0.25">
      <c r="B35" s="55" t="s">
        <v>106</v>
      </c>
      <c r="C35" s="78">
        <f>362</f>
        <v>362</v>
      </c>
      <c r="D35" s="53"/>
      <c r="E35" s="100" t="s">
        <v>106</v>
      </c>
      <c r="F35" s="100"/>
      <c r="G35" s="100"/>
      <c r="H35" s="104">
        <f>K11</f>
        <v>0</v>
      </c>
      <c r="I35" s="99"/>
      <c r="J35" s="99"/>
      <c r="K35" s="53"/>
      <c r="L35" s="53"/>
      <c r="M35" s="53"/>
      <c r="N35" s="53"/>
      <c r="O35" s="53"/>
      <c r="P35" s="53"/>
      <c r="Q35" s="53"/>
      <c r="R35" s="53"/>
    </row>
    <row r="36" spans="2:19" x14ac:dyDescent="0.25">
      <c r="B36" s="55" t="s">
        <v>105</v>
      </c>
      <c r="C36" s="56">
        <f>117600/10.764</f>
        <v>10925.306577480491</v>
      </c>
      <c r="D36" s="53"/>
      <c r="E36" s="100" t="s">
        <v>108</v>
      </c>
      <c r="F36" s="100"/>
      <c r="G36" s="100"/>
      <c r="H36" s="99"/>
      <c r="I36" s="99"/>
      <c r="J36" s="99"/>
      <c r="K36" s="53"/>
      <c r="L36" s="53"/>
      <c r="M36" s="53"/>
      <c r="N36" s="53"/>
      <c r="O36" s="53"/>
      <c r="P36" s="53"/>
      <c r="Q36" s="53"/>
      <c r="R36" s="53"/>
    </row>
    <row r="37" spans="2:19" x14ac:dyDescent="0.25">
      <c r="B37" s="55" t="s">
        <v>103</v>
      </c>
      <c r="C37" s="56">
        <f>C35*C36</f>
        <v>3954960.9810479376</v>
      </c>
      <c r="D37" s="53"/>
      <c r="E37" s="100" t="s">
        <v>107</v>
      </c>
      <c r="F37" s="100"/>
      <c r="G37" s="100"/>
      <c r="H37" s="99">
        <f>H35*H36</f>
        <v>0</v>
      </c>
      <c r="I37" s="99"/>
      <c r="J37" s="99"/>
      <c r="K37" s="53"/>
      <c r="L37" s="53"/>
      <c r="M37" s="53"/>
      <c r="N37" s="53"/>
      <c r="O37" s="53"/>
      <c r="P37" s="53"/>
      <c r="Q37" s="53"/>
      <c r="R37" s="53"/>
    </row>
    <row r="38" spans="2:19" ht="18.75" x14ac:dyDescent="0.3">
      <c r="B38" s="54" t="s">
        <v>58</v>
      </c>
      <c r="C38" s="131" t="s">
        <v>59</v>
      </c>
      <c r="D38" s="131"/>
      <c r="E38" s="131"/>
      <c r="F38" s="131"/>
      <c r="G38" s="131" t="s">
        <v>60</v>
      </c>
      <c r="H38" s="132"/>
      <c r="I38" s="132"/>
      <c r="J38" s="131" t="s">
        <v>61</v>
      </c>
      <c r="K38" s="132"/>
      <c r="L38" s="132"/>
      <c r="M38" s="132"/>
      <c r="N38" s="132"/>
      <c r="O38" s="132"/>
      <c r="P38" s="132"/>
    </row>
    <row r="39" spans="2:19" x14ac:dyDescent="0.25">
      <c r="B39" s="19" t="s">
        <v>65</v>
      </c>
      <c r="C39" s="147" t="s">
        <v>161</v>
      </c>
      <c r="D39" s="147"/>
      <c r="E39" s="147"/>
      <c r="F39" s="147"/>
      <c r="G39" s="147">
        <v>9320951626</v>
      </c>
      <c r="H39" s="147"/>
      <c r="I39" s="147"/>
      <c r="J39" s="147" t="s">
        <v>162</v>
      </c>
      <c r="K39" s="147"/>
      <c r="L39" s="147"/>
      <c r="M39" s="147"/>
      <c r="N39" s="147"/>
      <c r="O39" s="147"/>
      <c r="P39" s="147"/>
    </row>
    <row r="40" spans="2:19" x14ac:dyDescent="0.25">
      <c r="B40" s="16" t="s">
        <v>66</v>
      </c>
      <c r="C40" s="129" t="s">
        <v>163</v>
      </c>
      <c r="D40" s="129"/>
      <c r="E40" s="129"/>
      <c r="F40" s="129"/>
      <c r="G40" s="129">
        <v>8169591153</v>
      </c>
      <c r="H40" s="129"/>
      <c r="I40" s="129"/>
      <c r="J40" s="129" t="s">
        <v>164</v>
      </c>
      <c r="K40" s="129"/>
      <c r="L40" s="129"/>
      <c r="M40" s="129"/>
      <c r="N40" s="129"/>
      <c r="O40" s="129"/>
      <c r="P40" s="129"/>
    </row>
    <row r="41" spans="2:19" x14ac:dyDescent="0.25">
      <c r="B41" s="16" t="s">
        <v>67</v>
      </c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</row>
    <row r="42" spans="2:19" x14ac:dyDescent="0.25">
      <c r="B42" s="16"/>
      <c r="C42" s="129"/>
      <c r="D42" s="129"/>
      <c r="E42" s="129"/>
      <c r="F42" s="129"/>
      <c r="G42" s="130"/>
      <c r="H42" s="130"/>
      <c r="I42" s="130"/>
      <c r="J42" s="129"/>
      <c r="K42" s="129"/>
      <c r="L42" s="129"/>
      <c r="M42" s="129"/>
      <c r="N42" s="129"/>
      <c r="O42" s="129"/>
      <c r="P42" s="129"/>
    </row>
    <row r="43" spans="2:19" x14ac:dyDescent="0.25">
      <c r="C43" s="139"/>
      <c r="D43" s="139"/>
      <c r="E43" s="139"/>
      <c r="F43" s="139"/>
      <c r="G43" s="37"/>
      <c r="H43" s="37"/>
      <c r="I43" s="37"/>
    </row>
    <row r="44" spans="2:19" x14ac:dyDescent="0.25">
      <c r="C44" s="139"/>
      <c r="D44" s="139"/>
      <c r="E44" s="139"/>
      <c r="F44" s="39"/>
      <c r="G44" s="40"/>
      <c r="H44" s="41"/>
      <c r="I44" s="42"/>
    </row>
    <row r="45" spans="2:19" hidden="1" x14ac:dyDescent="0.25">
      <c r="E45" s="38"/>
      <c r="F45" s="43"/>
      <c r="G45" s="40"/>
      <c r="H45" s="43"/>
      <c r="I45" s="44"/>
    </row>
    <row r="46" spans="2:19" hidden="1" x14ac:dyDescent="0.25">
      <c r="E46" s="38"/>
      <c r="F46" s="43"/>
      <c r="G46" s="40"/>
      <c r="H46" s="40"/>
      <c r="I46" s="44"/>
    </row>
    <row r="47" spans="2:19" ht="135" hidden="1" customHeight="1" x14ac:dyDescent="0.25">
      <c r="E47" s="135"/>
      <c r="F47" s="136"/>
      <c r="G47" s="137"/>
      <c r="H47" s="137"/>
      <c r="I47" s="138"/>
    </row>
    <row r="48" spans="2:19" hidden="1" x14ac:dyDescent="0.25">
      <c r="E48" s="135"/>
      <c r="F48" s="136"/>
      <c r="G48" s="137"/>
      <c r="H48" s="137"/>
      <c r="I48" s="138"/>
    </row>
    <row r="49" spans="5:5" x14ac:dyDescent="0.25">
      <c r="E49" s="21"/>
    </row>
    <row r="50" spans="5:5" x14ac:dyDescent="0.25">
      <c r="E50" s="21"/>
    </row>
  </sheetData>
  <mergeCells count="40">
    <mergeCell ref="B1:R1"/>
    <mergeCell ref="E47:E48"/>
    <mergeCell ref="F47:F48"/>
    <mergeCell ref="G47:G48"/>
    <mergeCell ref="H47:H48"/>
    <mergeCell ref="I47:I48"/>
    <mergeCell ref="G38:I38"/>
    <mergeCell ref="C44:E44"/>
    <mergeCell ref="C39:F39"/>
    <mergeCell ref="C38:F38"/>
    <mergeCell ref="C40:F40"/>
    <mergeCell ref="C41:F41"/>
    <mergeCell ref="C42:F42"/>
    <mergeCell ref="C43:F43"/>
    <mergeCell ref="G39:I39"/>
    <mergeCell ref="G40:I40"/>
    <mergeCell ref="G41:I41"/>
    <mergeCell ref="G42:I42"/>
    <mergeCell ref="J38:P38"/>
    <mergeCell ref="J39:P39"/>
    <mergeCell ref="J40:P40"/>
    <mergeCell ref="J41:P41"/>
    <mergeCell ref="J42:P42"/>
    <mergeCell ref="C3:S3"/>
    <mergeCell ref="B14:S14"/>
    <mergeCell ref="C33:S33"/>
    <mergeCell ref="B26:S26"/>
    <mergeCell ref="B28:N28"/>
    <mergeCell ref="B29:N29"/>
    <mergeCell ref="B30:N30"/>
    <mergeCell ref="B31:N31"/>
    <mergeCell ref="B32:N32"/>
    <mergeCell ref="H37:J37"/>
    <mergeCell ref="E35:G35"/>
    <mergeCell ref="E36:G36"/>
    <mergeCell ref="E37:G37"/>
    <mergeCell ref="B34:C34"/>
    <mergeCell ref="E34:J34"/>
    <mergeCell ref="H35:J35"/>
    <mergeCell ref="H36:J36"/>
  </mergeCells>
  <phoneticPr fontId="12" type="noConversion"/>
  <pageMargins left="0.23958333333333334" right="0.14583333333333334" top="0.75" bottom="0.75" header="0.3" footer="0.3"/>
  <pageSetup paperSize="9" orientation="portrait" horizontalDpi="300" verticalDpi="300" r:id="rId1"/>
  <headerFooter>
    <oddFooter>&amp;L&amp;"-,Bold"Ref:&amp;F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5"/>
  <sheetViews>
    <sheetView topLeftCell="B34" workbookViewId="0">
      <selection activeCell="J41" sqref="J41"/>
    </sheetView>
  </sheetViews>
  <sheetFormatPr defaultRowHeight="15" x14ac:dyDescent="0.25"/>
  <cols>
    <col min="1" max="1" width="9.140625" style="1"/>
    <col min="2" max="2" width="19.42578125" style="1" customWidth="1"/>
    <col min="3" max="3" width="9.140625" style="1"/>
    <col min="4" max="4" width="0" style="1" hidden="1" customWidth="1"/>
    <col min="5" max="5" width="9.140625" style="1"/>
    <col min="6" max="6" width="0" style="1" hidden="1" customWidth="1"/>
    <col min="7" max="16384" width="9.140625" style="1"/>
  </cols>
  <sheetData>
    <row r="2" spans="1:9" x14ac:dyDescent="0.25">
      <c r="A2" s="140" t="s">
        <v>15</v>
      </c>
      <c r="B2" s="140" t="s">
        <v>7</v>
      </c>
      <c r="C2" s="140" t="s">
        <v>8</v>
      </c>
      <c r="D2" s="140"/>
      <c r="E2" s="140" t="s">
        <v>11</v>
      </c>
      <c r="F2" s="140"/>
      <c r="G2" s="140" t="s">
        <v>13</v>
      </c>
      <c r="H2" s="140" t="s">
        <v>12</v>
      </c>
      <c r="I2" s="140" t="s">
        <v>14</v>
      </c>
    </row>
    <row r="3" spans="1:9" x14ac:dyDescent="0.25">
      <c r="A3" s="140"/>
      <c r="B3" s="140"/>
      <c r="C3" s="2" t="s">
        <v>9</v>
      </c>
      <c r="D3" s="2" t="s">
        <v>10</v>
      </c>
      <c r="E3" s="2" t="s">
        <v>9</v>
      </c>
      <c r="F3" s="2" t="s">
        <v>10</v>
      </c>
      <c r="G3" s="140"/>
      <c r="H3" s="140"/>
      <c r="I3" s="140"/>
    </row>
    <row r="4" spans="1:9" x14ac:dyDescent="0.25">
      <c r="A4" s="3">
        <v>1</v>
      </c>
      <c r="B4" s="91" t="s">
        <v>149</v>
      </c>
      <c r="C4" s="3"/>
      <c r="D4" s="3"/>
      <c r="E4" s="3"/>
      <c r="F4" s="3"/>
      <c r="G4" s="4">
        <f t="shared" ref="G4:G8" si="0">(E4+F4/10)</f>
        <v>0</v>
      </c>
      <c r="H4" s="4">
        <f t="shared" ref="H4:H8" si="1">(C4+D4/10)</f>
        <v>0</v>
      </c>
      <c r="I4" s="4">
        <f t="shared" ref="I4:I8" si="2">G4*H4</f>
        <v>0</v>
      </c>
    </row>
    <row r="5" spans="1:9" x14ac:dyDescent="0.25">
      <c r="A5" s="3"/>
      <c r="B5" s="3" t="s">
        <v>22</v>
      </c>
      <c r="C5" s="3">
        <v>24.7</v>
      </c>
      <c r="D5" s="3"/>
      <c r="E5" s="3">
        <v>6.8</v>
      </c>
      <c r="F5" s="3"/>
      <c r="G5" s="4">
        <f t="shared" si="0"/>
        <v>6.8</v>
      </c>
      <c r="H5" s="4">
        <f t="shared" si="1"/>
        <v>24.7</v>
      </c>
      <c r="I5" s="4">
        <f t="shared" si="2"/>
        <v>167.95999999999998</v>
      </c>
    </row>
    <row r="6" spans="1:9" x14ac:dyDescent="0.25">
      <c r="A6" s="3"/>
      <c r="B6" s="3" t="s">
        <v>148</v>
      </c>
      <c r="C6" s="3">
        <v>8</v>
      </c>
      <c r="D6" s="3"/>
      <c r="E6" s="3">
        <v>3.6</v>
      </c>
      <c r="F6" s="3"/>
      <c r="G6" s="4">
        <f t="shared" si="0"/>
        <v>3.6</v>
      </c>
      <c r="H6" s="4">
        <f t="shared" si="1"/>
        <v>8</v>
      </c>
      <c r="I6" s="4">
        <f t="shared" si="2"/>
        <v>28.8</v>
      </c>
    </row>
    <row r="7" spans="1:9" x14ac:dyDescent="0.25">
      <c r="A7" s="3"/>
      <c r="B7" s="3" t="s">
        <v>26</v>
      </c>
      <c r="C7" s="3">
        <v>4</v>
      </c>
      <c r="D7" s="3"/>
      <c r="E7" s="3">
        <v>2.5</v>
      </c>
      <c r="F7" s="3"/>
      <c r="G7" s="4">
        <f t="shared" si="0"/>
        <v>2.5</v>
      </c>
      <c r="H7" s="4">
        <f t="shared" si="1"/>
        <v>4</v>
      </c>
      <c r="I7" s="4">
        <f t="shared" si="2"/>
        <v>10</v>
      </c>
    </row>
    <row r="8" spans="1:9" x14ac:dyDescent="0.25">
      <c r="A8" s="3"/>
      <c r="B8" s="3" t="s">
        <v>70</v>
      </c>
      <c r="C8" s="3"/>
      <c r="D8" s="3"/>
      <c r="E8" s="3"/>
      <c r="F8" s="3"/>
      <c r="G8" s="4">
        <f t="shared" si="0"/>
        <v>0</v>
      </c>
      <c r="H8" s="4">
        <f t="shared" si="1"/>
        <v>0</v>
      </c>
      <c r="I8" s="4">
        <f t="shared" si="2"/>
        <v>0</v>
      </c>
    </row>
    <row r="9" spans="1:9" x14ac:dyDescent="0.25">
      <c r="A9" s="3"/>
      <c r="B9" s="91"/>
      <c r="C9" s="3"/>
      <c r="D9" s="3"/>
      <c r="E9" s="3"/>
      <c r="F9" s="3"/>
      <c r="G9" s="4"/>
      <c r="H9" s="4"/>
      <c r="I9" s="4"/>
    </row>
    <row r="10" spans="1:9" x14ac:dyDescent="0.25">
      <c r="A10" s="3">
        <v>2</v>
      </c>
      <c r="B10" s="3" t="s">
        <v>16</v>
      </c>
      <c r="C10" s="3"/>
      <c r="D10" s="3"/>
      <c r="E10" s="3"/>
      <c r="F10" s="3"/>
      <c r="G10" s="4"/>
      <c r="H10" s="4"/>
      <c r="I10" s="4"/>
    </row>
    <row r="11" spans="1:9" x14ac:dyDescent="0.25">
      <c r="A11" s="3">
        <v>3</v>
      </c>
      <c r="B11" s="3" t="s">
        <v>17</v>
      </c>
      <c r="C11" s="3"/>
      <c r="D11" s="3"/>
      <c r="E11" s="3"/>
      <c r="F11" s="3"/>
      <c r="G11" s="4"/>
      <c r="H11" s="4"/>
      <c r="I11" s="4"/>
    </row>
    <row r="12" spans="1:9" x14ac:dyDescent="0.25">
      <c r="A12" s="3"/>
      <c r="B12" s="3" t="s">
        <v>148</v>
      </c>
      <c r="C12" s="3"/>
      <c r="D12" s="3"/>
      <c r="E12" s="3"/>
      <c r="F12" s="3"/>
      <c r="G12" s="4"/>
      <c r="H12" s="4"/>
      <c r="I12" s="4"/>
    </row>
    <row r="13" spans="1:9" x14ac:dyDescent="0.25">
      <c r="A13" s="3"/>
      <c r="B13" s="3" t="s">
        <v>26</v>
      </c>
      <c r="C13" s="3"/>
      <c r="D13" s="3"/>
      <c r="E13" s="3"/>
      <c r="F13" s="3"/>
      <c r="G13" s="4"/>
      <c r="H13" s="4"/>
      <c r="I13" s="4"/>
    </row>
    <row r="14" spans="1:9" x14ac:dyDescent="0.25">
      <c r="A14" s="3"/>
      <c r="B14" s="91"/>
      <c r="C14" s="3"/>
      <c r="D14" s="3"/>
      <c r="E14" s="3"/>
      <c r="F14" s="3"/>
      <c r="G14" s="4"/>
      <c r="H14" s="4"/>
      <c r="I14" s="4"/>
    </row>
    <row r="15" spans="1:9" x14ac:dyDescent="0.25">
      <c r="A15" s="3">
        <v>4</v>
      </c>
      <c r="B15" s="3" t="s">
        <v>22</v>
      </c>
      <c r="C15" s="3"/>
      <c r="D15" s="3"/>
      <c r="E15" s="3"/>
      <c r="F15" s="3"/>
      <c r="G15" s="4"/>
      <c r="H15" s="4"/>
      <c r="I15" s="4"/>
    </row>
    <row r="16" spans="1:9" x14ac:dyDescent="0.25">
      <c r="A16" s="3"/>
      <c r="B16" s="3" t="s">
        <v>148</v>
      </c>
      <c r="C16" s="3"/>
      <c r="D16" s="3"/>
      <c r="E16" s="3"/>
      <c r="F16" s="3"/>
      <c r="G16" s="4"/>
      <c r="H16" s="4"/>
      <c r="I16" s="4"/>
    </row>
    <row r="17" spans="1:9" x14ac:dyDescent="0.25">
      <c r="A17" s="3"/>
      <c r="B17" s="3" t="s">
        <v>26</v>
      </c>
      <c r="C17" s="3"/>
      <c r="D17" s="3"/>
      <c r="E17" s="3"/>
      <c r="F17" s="3"/>
      <c r="G17" s="4"/>
      <c r="H17" s="4"/>
      <c r="I17" s="4"/>
    </row>
    <row r="18" spans="1:9" x14ac:dyDescent="0.25">
      <c r="A18" s="3"/>
      <c r="B18" s="3" t="s">
        <v>70</v>
      </c>
      <c r="C18" s="3"/>
      <c r="D18" s="3"/>
      <c r="E18" s="3"/>
      <c r="F18" s="3"/>
      <c r="G18" s="4">
        <f t="shared" ref="G18:G38" si="3">(E18+F18/10)</f>
        <v>0</v>
      </c>
      <c r="H18" s="4">
        <f t="shared" ref="H18:H40" si="4">(C18+D18/10)</f>
        <v>0</v>
      </c>
      <c r="I18" s="4">
        <f t="shared" ref="I18:I38" si="5">G18*H18</f>
        <v>0</v>
      </c>
    </row>
    <row r="19" spans="1:9" x14ac:dyDescent="0.25">
      <c r="A19" s="3"/>
      <c r="B19" s="3" t="s">
        <v>71</v>
      </c>
      <c r="C19" s="3"/>
      <c r="D19" s="3"/>
      <c r="E19" s="3"/>
      <c r="F19" s="3"/>
      <c r="G19" s="4">
        <f t="shared" si="3"/>
        <v>0</v>
      </c>
      <c r="H19" s="4">
        <f t="shared" si="4"/>
        <v>0</v>
      </c>
      <c r="I19" s="4">
        <f t="shared" si="5"/>
        <v>0</v>
      </c>
    </row>
    <row r="20" spans="1:9" x14ac:dyDescent="0.25">
      <c r="A20" s="3"/>
      <c r="B20" s="3" t="s">
        <v>74</v>
      </c>
      <c r="C20" s="3"/>
      <c r="D20" s="3"/>
      <c r="E20" s="3"/>
      <c r="F20" s="3"/>
      <c r="G20" s="4">
        <f t="shared" si="3"/>
        <v>0</v>
      </c>
      <c r="H20" s="4">
        <f t="shared" si="4"/>
        <v>0</v>
      </c>
      <c r="I20" s="4">
        <f t="shared" si="5"/>
        <v>0</v>
      </c>
    </row>
    <row r="21" spans="1:9" x14ac:dyDescent="0.25">
      <c r="A21" s="3">
        <v>5</v>
      </c>
      <c r="B21" s="3" t="s">
        <v>26</v>
      </c>
      <c r="C21" s="3"/>
      <c r="D21" s="3"/>
      <c r="E21" s="3"/>
      <c r="F21" s="3"/>
      <c r="G21" s="4">
        <f t="shared" si="3"/>
        <v>0</v>
      </c>
      <c r="H21" s="4">
        <f t="shared" si="4"/>
        <v>0</v>
      </c>
      <c r="I21" s="4">
        <f t="shared" si="5"/>
        <v>0</v>
      </c>
    </row>
    <row r="22" spans="1:9" x14ac:dyDescent="0.25">
      <c r="A22" s="3"/>
      <c r="B22" s="3" t="s">
        <v>27</v>
      </c>
      <c r="C22" s="10"/>
      <c r="D22" s="10"/>
      <c r="E22" s="10"/>
      <c r="F22" s="10"/>
      <c r="G22" s="4">
        <f t="shared" si="3"/>
        <v>0</v>
      </c>
      <c r="H22" s="4">
        <f t="shared" si="4"/>
        <v>0</v>
      </c>
      <c r="I22" s="4">
        <f t="shared" si="5"/>
        <v>0</v>
      </c>
    </row>
    <row r="23" spans="1:9" x14ac:dyDescent="0.25">
      <c r="A23" s="3"/>
      <c r="B23" s="3" t="s">
        <v>28</v>
      </c>
      <c r="C23" s="3"/>
      <c r="D23" s="3"/>
      <c r="E23" s="3"/>
      <c r="F23" s="15"/>
      <c r="G23" s="4">
        <f t="shared" si="3"/>
        <v>0</v>
      </c>
      <c r="H23" s="4">
        <f t="shared" si="4"/>
        <v>0</v>
      </c>
      <c r="I23" s="4">
        <f t="shared" si="5"/>
        <v>0</v>
      </c>
    </row>
    <row r="24" spans="1:9" x14ac:dyDescent="0.25">
      <c r="A24" s="3">
        <v>6</v>
      </c>
      <c r="B24" s="3" t="s">
        <v>72</v>
      </c>
      <c r="C24" s="3"/>
      <c r="D24" s="3"/>
      <c r="E24" s="3"/>
      <c r="F24" s="15"/>
      <c r="G24" s="4">
        <f t="shared" si="3"/>
        <v>0</v>
      </c>
      <c r="H24" s="4">
        <f t="shared" si="4"/>
        <v>0</v>
      </c>
      <c r="I24" s="4">
        <f t="shared" si="5"/>
        <v>0</v>
      </c>
    </row>
    <row r="25" spans="1:9" x14ac:dyDescent="0.25">
      <c r="A25" s="3"/>
      <c r="B25" s="3" t="s">
        <v>73</v>
      </c>
      <c r="C25" s="3"/>
      <c r="D25" s="3"/>
      <c r="E25" s="3"/>
      <c r="F25" s="15"/>
      <c r="G25" s="4">
        <f t="shared" si="3"/>
        <v>0</v>
      </c>
      <c r="H25" s="4">
        <f t="shared" si="4"/>
        <v>0</v>
      </c>
      <c r="I25" s="4">
        <f t="shared" si="5"/>
        <v>0</v>
      </c>
    </row>
    <row r="26" spans="1:9" x14ac:dyDescent="0.25">
      <c r="A26" s="3"/>
      <c r="B26" s="3" t="s">
        <v>101</v>
      </c>
      <c r="C26" s="3"/>
      <c r="D26" s="3"/>
      <c r="E26" s="3"/>
      <c r="F26" s="15"/>
      <c r="G26" s="4">
        <f t="shared" si="3"/>
        <v>0</v>
      </c>
      <c r="H26" s="4">
        <f t="shared" si="4"/>
        <v>0</v>
      </c>
      <c r="I26" s="4">
        <f t="shared" si="5"/>
        <v>0</v>
      </c>
    </row>
    <row r="27" spans="1:9" x14ac:dyDescent="0.25">
      <c r="A27" s="3"/>
      <c r="B27" s="3" t="s">
        <v>150</v>
      </c>
      <c r="C27" s="3"/>
      <c r="D27" s="3"/>
      <c r="E27" s="3"/>
      <c r="F27" s="15"/>
      <c r="G27" s="4"/>
      <c r="H27" s="4"/>
      <c r="I27" s="4"/>
    </row>
    <row r="28" spans="1:9" x14ac:dyDescent="0.25">
      <c r="A28" s="3"/>
      <c r="B28" s="3" t="s">
        <v>151</v>
      </c>
      <c r="C28" s="3">
        <v>4.9000000000000004</v>
      </c>
      <c r="D28" s="3"/>
      <c r="E28" s="3">
        <v>2</v>
      </c>
      <c r="F28" s="15"/>
      <c r="G28" s="4">
        <f t="shared" si="3"/>
        <v>2</v>
      </c>
      <c r="H28" s="4">
        <f t="shared" si="4"/>
        <v>4.9000000000000004</v>
      </c>
      <c r="I28" s="4">
        <f t="shared" si="5"/>
        <v>9.8000000000000007</v>
      </c>
    </row>
    <row r="29" spans="1:9" x14ac:dyDescent="0.25">
      <c r="A29" s="3">
        <v>7</v>
      </c>
      <c r="B29" s="3" t="s">
        <v>53</v>
      </c>
      <c r="C29" s="3"/>
      <c r="D29" s="3"/>
      <c r="E29" s="3"/>
      <c r="F29" s="15"/>
      <c r="G29" s="4">
        <f t="shared" si="3"/>
        <v>0</v>
      </c>
      <c r="H29" s="4">
        <f t="shared" si="4"/>
        <v>0</v>
      </c>
      <c r="I29" s="4">
        <f t="shared" si="5"/>
        <v>0</v>
      </c>
    </row>
    <row r="30" spans="1:9" x14ac:dyDescent="0.25">
      <c r="A30" s="3"/>
      <c r="B30" s="3" t="s">
        <v>54</v>
      </c>
      <c r="C30" s="3"/>
      <c r="D30" s="3"/>
      <c r="E30" s="3"/>
      <c r="F30" s="15"/>
      <c r="G30" s="4">
        <f t="shared" si="3"/>
        <v>0</v>
      </c>
      <c r="H30" s="4">
        <f t="shared" si="4"/>
        <v>0</v>
      </c>
      <c r="I30" s="4">
        <f t="shared" si="5"/>
        <v>0</v>
      </c>
    </row>
    <row r="31" spans="1:9" x14ac:dyDescent="0.25">
      <c r="A31" s="3"/>
      <c r="B31" s="3" t="s">
        <v>33</v>
      </c>
      <c r="C31" s="3"/>
      <c r="D31" s="3"/>
      <c r="E31" s="3"/>
      <c r="F31" s="15"/>
      <c r="G31" s="4">
        <f t="shared" si="3"/>
        <v>0</v>
      </c>
      <c r="H31" s="4">
        <f t="shared" si="4"/>
        <v>0</v>
      </c>
      <c r="I31" s="4">
        <f t="shared" si="5"/>
        <v>0</v>
      </c>
    </row>
    <row r="32" spans="1:9" x14ac:dyDescent="0.25">
      <c r="A32" s="3">
        <v>8</v>
      </c>
      <c r="B32" s="3" t="s">
        <v>34</v>
      </c>
      <c r="C32" s="3"/>
      <c r="D32" s="3"/>
      <c r="E32" s="3"/>
      <c r="F32" s="15"/>
      <c r="G32" s="4">
        <f t="shared" si="3"/>
        <v>0</v>
      </c>
      <c r="H32" s="4">
        <f t="shared" si="4"/>
        <v>0</v>
      </c>
      <c r="I32" s="4">
        <f t="shared" si="5"/>
        <v>0</v>
      </c>
    </row>
    <row r="33" spans="1:9" x14ac:dyDescent="0.25">
      <c r="A33" s="3"/>
      <c r="B33" s="3" t="s">
        <v>35</v>
      </c>
      <c r="C33" s="3"/>
      <c r="D33" s="3"/>
      <c r="E33" s="3"/>
      <c r="F33" s="15"/>
      <c r="G33" s="4">
        <f t="shared" si="3"/>
        <v>0</v>
      </c>
      <c r="H33" s="4">
        <f t="shared" si="4"/>
        <v>0</v>
      </c>
      <c r="I33" s="4">
        <f t="shared" si="5"/>
        <v>0</v>
      </c>
    </row>
    <row r="34" spans="1:9" x14ac:dyDescent="0.25">
      <c r="A34" s="3"/>
      <c r="B34" s="3" t="s">
        <v>36</v>
      </c>
      <c r="C34" s="3"/>
      <c r="D34" s="3"/>
      <c r="E34" s="3"/>
      <c r="F34" s="15"/>
      <c r="G34" s="4">
        <f t="shared" si="3"/>
        <v>0</v>
      </c>
      <c r="H34" s="4">
        <f t="shared" si="4"/>
        <v>0</v>
      </c>
      <c r="I34" s="4">
        <f t="shared" si="5"/>
        <v>0</v>
      </c>
    </row>
    <row r="35" spans="1:9" x14ac:dyDescent="0.25">
      <c r="A35" s="3">
        <v>9</v>
      </c>
      <c r="B35" s="3" t="s">
        <v>37</v>
      </c>
      <c r="C35" s="3">
        <v>11.4</v>
      </c>
      <c r="D35" s="3"/>
      <c r="E35" s="3">
        <v>11.3</v>
      </c>
      <c r="F35" s="15"/>
      <c r="G35" s="4">
        <f t="shared" si="3"/>
        <v>11.3</v>
      </c>
      <c r="H35" s="4">
        <f t="shared" si="4"/>
        <v>11.4</v>
      </c>
      <c r="I35" s="4">
        <f t="shared" si="5"/>
        <v>128.82000000000002</v>
      </c>
    </row>
    <row r="36" spans="1:9" x14ac:dyDescent="0.25">
      <c r="A36" s="3"/>
      <c r="B36" s="3" t="s">
        <v>38</v>
      </c>
      <c r="C36" s="3">
        <v>16.100000000000001</v>
      </c>
      <c r="D36" s="3"/>
      <c r="E36" s="3">
        <v>6.7</v>
      </c>
      <c r="F36" s="15"/>
      <c r="G36" s="4">
        <f t="shared" si="3"/>
        <v>6.7</v>
      </c>
      <c r="H36" s="4">
        <f t="shared" si="4"/>
        <v>16.100000000000001</v>
      </c>
      <c r="I36" s="4">
        <f t="shared" si="5"/>
        <v>107.87000000000002</v>
      </c>
    </row>
    <row r="37" spans="1:9" x14ac:dyDescent="0.25">
      <c r="A37" s="3"/>
      <c r="B37" s="3" t="s">
        <v>39</v>
      </c>
      <c r="C37" s="3"/>
      <c r="D37" s="3"/>
      <c r="E37" s="3"/>
      <c r="F37" s="15"/>
      <c r="G37" s="4">
        <f t="shared" si="3"/>
        <v>0</v>
      </c>
      <c r="H37" s="4">
        <f t="shared" si="4"/>
        <v>0</v>
      </c>
      <c r="I37" s="4">
        <f t="shared" si="5"/>
        <v>0</v>
      </c>
    </row>
    <row r="38" spans="1:9" x14ac:dyDescent="0.25">
      <c r="A38" s="3">
        <v>10</v>
      </c>
      <c r="B38" s="90" t="s">
        <v>102</v>
      </c>
      <c r="C38" s="3"/>
      <c r="D38" s="3"/>
      <c r="E38" s="3"/>
      <c r="F38" s="15"/>
      <c r="G38" s="4">
        <f t="shared" si="3"/>
        <v>0</v>
      </c>
      <c r="H38" s="4">
        <f t="shared" si="4"/>
        <v>0</v>
      </c>
      <c r="I38" s="4">
        <f t="shared" si="5"/>
        <v>0</v>
      </c>
    </row>
    <row r="39" spans="1:9" x14ac:dyDescent="0.25">
      <c r="A39" s="3"/>
      <c r="B39" s="3" t="s">
        <v>152</v>
      </c>
      <c r="C39" s="3"/>
      <c r="D39" s="3"/>
      <c r="E39" s="3"/>
      <c r="F39" s="15"/>
      <c r="G39" s="4"/>
      <c r="H39" s="4"/>
      <c r="I39" s="3"/>
    </row>
    <row r="40" spans="1:9" x14ac:dyDescent="0.25">
      <c r="A40" s="3"/>
      <c r="B40" s="3" t="s">
        <v>40</v>
      </c>
      <c r="C40" s="3"/>
      <c r="D40" s="3"/>
      <c r="E40" s="3"/>
      <c r="F40" s="15"/>
      <c r="G40" s="4"/>
      <c r="H40" s="4">
        <f t="shared" si="4"/>
        <v>0</v>
      </c>
      <c r="I40" s="3"/>
    </row>
    <row r="41" spans="1:9" x14ac:dyDescent="0.25">
      <c r="A41" s="3"/>
      <c r="B41" s="2" t="s">
        <v>41</v>
      </c>
      <c r="C41" s="3"/>
      <c r="D41" s="3"/>
      <c r="E41" s="3"/>
      <c r="F41" s="15"/>
      <c r="G41" s="3"/>
      <c r="H41" s="10"/>
      <c r="I41" s="4">
        <f>SUM(I4:I26)</f>
        <v>206.76</v>
      </c>
    </row>
    <row r="42" spans="1:9" x14ac:dyDescent="0.25">
      <c r="A42" s="3"/>
      <c r="B42" s="2" t="s">
        <v>47</v>
      </c>
      <c r="C42" s="3"/>
      <c r="D42" s="3"/>
      <c r="E42" s="3"/>
      <c r="F42" s="15"/>
      <c r="G42" s="3"/>
      <c r="H42" s="10"/>
      <c r="I42" s="4">
        <f>SUM(I27:I34)</f>
        <v>9.8000000000000007</v>
      </c>
    </row>
    <row r="43" spans="1:9" x14ac:dyDescent="0.25">
      <c r="A43" s="3"/>
      <c r="B43" s="2" t="s">
        <v>48</v>
      </c>
      <c r="C43" s="3"/>
      <c r="D43" s="3"/>
      <c r="E43" s="3"/>
      <c r="F43" s="15"/>
      <c r="G43" s="3"/>
      <c r="H43" s="10"/>
      <c r="I43" s="12">
        <f>SUM(I35:I37)</f>
        <v>236.69000000000005</v>
      </c>
    </row>
    <row r="44" spans="1:9" x14ac:dyDescent="0.25">
      <c r="A44" s="3"/>
      <c r="B44" s="2" t="s">
        <v>64</v>
      </c>
      <c r="C44" s="3"/>
      <c r="D44" s="3"/>
      <c r="E44" s="3"/>
      <c r="F44" s="15"/>
      <c r="G44" s="3"/>
      <c r="H44" s="10"/>
      <c r="I44" s="12">
        <f>I38+I39+I40</f>
        <v>0</v>
      </c>
    </row>
    <row r="45" spans="1:9" x14ac:dyDescent="0.25">
      <c r="A45" s="3"/>
      <c r="B45" s="2" t="s">
        <v>42</v>
      </c>
      <c r="C45" s="3"/>
      <c r="D45" s="3"/>
      <c r="E45" s="3"/>
      <c r="F45" s="15"/>
      <c r="G45" s="3"/>
      <c r="H45" s="10"/>
      <c r="I45" s="4">
        <f>SUM(I4:I34)</f>
        <v>216.56</v>
      </c>
    </row>
  </sheetData>
  <mergeCells count="7">
    <mergeCell ref="I2:I3"/>
    <mergeCell ref="A2:A3"/>
    <mergeCell ref="B2:B3"/>
    <mergeCell ref="C2:D2"/>
    <mergeCell ref="E2:F2"/>
    <mergeCell ref="G2:G3"/>
    <mergeCell ref="H2:H3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5"/>
  <sheetViews>
    <sheetView topLeftCell="B34" workbookViewId="0">
      <selection activeCell="J6" sqref="J6"/>
    </sheetView>
  </sheetViews>
  <sheetFormatPr defaultRowHeight="15" x14ac:dyDescent="0.25"/>
  <cols>
    <col min="1" max="1" width="9.140625" style="1"/>
    <col min="2" max="2" width="19.42578125" style="1" customWidth="1"/>
    <col min="3" max="3" width="9.140625" style="1"/>
    <col min="4" max="4" width="0" style="1" hidden="1" customWidth="1"/>
    <col min="5" max="5" width="9.140625" style="1"/>
    <col min="6" max="6" width="0" style="1" hidden="1" customWidth="1"/>
    <col min="7" max="16384" width="9.140625" style="1"/>
  </cols>
  <sheetData>
    <row r="2" spans="1:9" x14ac:dyDescent="0.25">
      <c r="A2" s="140" t="s">
        <v>15</v>
      </c>
      <c r="B2" s="140" t="s">
        <v>7</v>
      </c>
      <c r="C2" s="140" t="s">
        <v>8</v>
      </c>
      <c r="D2" s="140"/>
      <c r="E2" s="140" t="s">
        <v>11</v>
      </c>
      <c r="F2" s="140"/>
      <c r="G2" s="140" t="s">
        <v>13</v>
      </c>
      <c r="H2" s="140" t="s">
        <v>12</v>
      </c>
      <c r="I2" s="140" t="s">
        <v>14</v>
      </c>
    </row>
    <row r="3" spans="1:9" x14ac:dyDescent="0.25">
      <c r="A3" s="140"/>
      <c r="B3" s="140"/>
      <c r="C3" s="2" t="s">
        <v>9</v>
      </c>
      <c r="D3" s="2" t="s">
        <v>10</v>
      </c>
      <c r="E3" s="2" t="s">
        <v>9</v>
      </c>
      <c r="F3" s="2" t="s">
        <v>10</v>
      </c>
      <c r="G3" s="140"/>
      <c r="H3" s="140"/>
      <c r="I3" s="140"/>
    </row>
    <row r="4" spans="1:9" x14ac:dyDescent="0.25">
      <c r="A4" s="3">
        <v>1</v>
      </c>
      <c r="B4" s="91" t="s">
        <v>147</v>
      </c>
      <c r="C4" s="3"/>
      <c r="D4" s="3"/>
      <c r="E4" s="3"/>
      <c r="F4" s="3"/>
      <c r="G4" s="4">
        <f t="shared" ref="G4:G8" si="0">(E4+F4/10)</f>
        <v>0</v>
      </c>
      <c r="H4" s="4">
        <f t="shared" ref="H4:H8" si="1">(C4+D4/10)</f>
        <v>0</v>
      </c>
      <c r="I4" s="4">
        <f>G4*H4</f>
        <v>0</v>
      </c>
    </row>
    <row r="5" spans="1:9" x14ac:dyDescent="0.25">
      <c r="A5" s="3"/>
      <c r="B5" s="3" t="s">
        <v>16</v>
      </c>
      <c r="C5" s="3">
        <v>14.2</v>
      </c>
      <c r="D5" s="3"/>
      <c r="E5" s="3">
        <v>7.2</v>
      </c>
      <c r="F5" s="3"/>
      <c r="G5" s="4">
        <f t="shared" si="0"/>
        <v>7.2</v>
      </c>
      <c r="H5" s="4">
        <f t="shared" si="1"/>
        <v>14.2</v>
      </c>
      <c r="I5" s="4">
        <f t="shared" ref="I5:I8" si="2">G5*H5</f>
        <v>102.24</v>
      </c>
    </row>
    <row r="6" spans="1:9" x14ac:dyDescent="0.25">
      <c r="A6" s="3"/>
      <c r="B6" s="3" t="s">
        <v>17</v>
      </c>
      <c r="C6" s="3">
        <v>8.5</v>
      </c>
      <c r="D6" s="3"/>
      <c r="E6" s="3">
        <v>6.8</v>
      </c>
      <c r="F6" s="3"/>
      <c r="G6" s="4">
        <f t="shared" si="0"/>
        <v>6.8</v>
      </c>
      <c r="H6" s="4">
        <f t="shared" si="1"/>
        <v>8.5</v>
      </c>
      <c r="I6" s="4">
        <f t="shared" si="2"/>
        <v>57.8</v>
      </c>
    </row>
    <row r="7" spans="1:9" x14ac:dyDescent="0.25">
      <c r="A7" s="3"/>
      <c r="B7" s="3" t="s">
        <v>148</v>
      </c>
      <c r="C7" s="3">
        <v>7.9</v>
      </c>
      <c r="D7" s="3"/>
      <c r="E7" s="3">
        <v>3.6</v>
      </c>
      <c r="F7" s="3"/>
      <c r="G7" s="4">
        <f t="shared" si="0"/>
        <v>3.6</v>
      </c>
      <c r="H7" s="4">
        <f t="shared" si="1"/>
        <v>7.9</v>
      </c>
      <c r="I7" s="4">
        <f t="shared" si="2"/>
        <v>28.44</v>
      </c>
    </row>
    <row r="8" spans="1:9" x14ac:dyDescent="0.25">
      <c r="A8" s="3"/>
      <c r="B8" s="3" t="s">
        <v>26</v>
      </c>
      <c r="C8" s="3">
        <v>4</v>
      </c>
      <c r="D8" s="3"/>
      <c r="E8" s="3">
        <v>2.6</v>
      </c>
      <c r="F8" s="3"/>
      <c r="G8" s="4">
        <f t="shared" si="0"/>
        <v>2.6</v>
      </c>
      <c r="H8" s="4">
        <f t="shared" si="1"/>
        <v>4</v>
      </c>
      <c r="I8" s="4">
        <f t="shared" si="2"/>
        <v>10.4</v>
      </c>
    </row>
    <row r="9" spans="1:9" x14ac:dyDescent="0.25">
      <c r="A9" s="3"/>
      <c r="B9" s="91"/>
      <c r="C9" s="3"/>
      <c r="D9" s="3"/>
      <c r="E9" s="3"/>
      <c r="F9" s="3"/>
      <c r="G9" s="4">
        <f t="shared" ref="G9:G38" si="3">(E9+F9/10)</f>
        <v>0</v>
      </c>
      <c r="H9" s="4">
        <f t="shared" ref="H9:H40" si="4">(C9+D9/10)</f>
        <v>0</v>
      </c>
      <c r="I9" s="4">
        <f>G9*H9</f>
        <v>0</v>
      </c>
    </row>
    <row r="10" spans="1:9" x14ac:dyDescent="0.25">
      <c r="A10" s="3">
        <v>2</v>
      </c>
      <c r="B10" s="3" t="s">
        <v>16</v>
      </c>
      <c r="C10" s="3"/>
      <c r="D10" s="3"/>
      <c r="E10" s="3"/>
      <c r="F10" s="3"/>
      <c r="G10" s="4"/>
      <c r="H10" s="4"/>
      <c r="I10" s="4"/>
    </row>
    <row r="11" spans="1:9" x14ac:dyDescent="0.25">
      <c r="A11" s="3">
        <v>3</v>
      </c>
      <c r="B11" s="3" t="s">
        <v>17</v>
      </c>
      <c r="C11" s="3"/>
      <c r="D11" s="3"/>
      <c r="E11" s="3"/>
      <c r="F11" s="3"/>
      <c r="G11" s="4"/>
      <c r="H11" s="4"/>
      <c r="I11" s="4"/>
    </row>
    <row r="12" spans="1:9" x14ac:dyDescent="0.25">
      <c r="A12" s="3"/>
      <c r="B12" s="3" t="s">
        <v>148</v>
      </c>
      <c r="C12" s="3"/>
      <c r="D12" s="3"/>
      <c r="E12" s="3"/>
      <c r="F12" s="3"/>
      <c r="G12" s="4"/>
      <c r="H12" s="4"/>
      <c r="I12" s="4"/>
    </row>
    <row r="13" spans="1:9" x14ac:dyDescent="0.25">
      <c r="A13" s="3"/>
      <c r="B13" s="3" t="s">
        <v>26</v>
      </c>
      <c r="C13" s="3"/>
      <c r="D13" s="3"/>
      <c r="E13" s="3"/>
      <c r="F13" s="3"/>
      <c r="G13" s="4"/>
      <c r="H13" s="4"/>
      <c r="I13" s="4"/>
    </row>
    <row r="14" spans="1:9" x14ac:dyDescent="0.25">
      <c r="A14" s="3"/>
      <c r="B14" s="91"/>
      <c r="C14" s="3"/>
      <c r="D14" s="3"/>
      <c r="E14" s="3"/>
      <c r="F14" s="3"/>
      <c r="G14" s="4"/>
      <c r="H14" s="4"/>
      <c r="I14" s="4"/>
    </row>
    <row r="15" spans="1:9" x14ac:dyDescent="0.25">
      <c r="A15" s="3">
        <v>4</v>
      </c>
      <c r="B15" s="3" t="s">
        <v>22</v>
      </c>
      <c r="C15" s="3"/>
      <c r="D15" s="3"/>
      <c r="E15" s="3"/>
      <c r="F15" s="3"/>
      <c r="G15" s="4"/>
      <c r="H15" s="4"/>
      <c r="I15" s="4"/>
    </row>
    <row r="16" spans="1:9" x14ac:dyDescent="0.25">
      <c r="A16" s="3"/>
      <c r="B16" s="3" t="s">
        <v>148</v>
      </c>
      <c r="C16" s="3"/>
      <c r="D16" s="3"/>
      <c r="E16" s="3"/>
      <c r="F16" s="3"/>
      <c r="G16" s="4"/>
      <c r="H16" s="4"/>
      <c r="I16" s="4"/>
    </row>
    <row r="17" spans="1:9" x14ac:dyDescent="0.25">
      <c r="A17" s="3"/>
      <c r="B17" s="3" t="s">
        <v>26</v>
      </c>
      <c r="C17" s="3"/>
      <c r="D17" s="3"/>
      <c r="E17" s="3"/>
      <c r="F17" s="3"/>
      <c r="G17" s="4"/>
      <c r="H17" s="4"/>
      <c r="I17" s="4"/>
    </row>
    <row r="18" spans="1:9" x14ac:dyDescent="0.25">
      <c r="A18" s="3"/>
      <c r="B18" s="3" t="s">
        <v>70</v>
      </c>
      <c r="C18" s="3"/>
      <c r="D18" s="3"/>
      <c r="E18" s="3"/>
      <c r="F18" s="3"/>
      <c r="G18" s="4">
        <f t="shared" si="3"/>
        <v>0</v>
      </c>
      <c r="H18" s="4">
        <f t="shared" si="4"/>
        <v>0</v>
      </c>
      <c r="I18" s="4">
        <f t="shared" ref="I18:I38" si="5">G18*H18</f>
        <v>0</v>
      </c>
    </row>
    <row r="19" spans="1:9" x14ac:dyDescent="0.25">
      <c r="A19" s="3"/>
      <c r="B19" s="3" t="s">
        <v>71</v>
      </c>
      <c r="C19" s="3"/>
      <c r="D19" s="3"/>
      <c r="E19" s="3"/>
      <c r="F19" s="3"/>
      <c r="G19" s="4">
        <f t="shared" si="3"/>
        <v>0</v>
      </c>
      <c r="H19" s="4">
        <f t="shared" si="4"/>
        <v>0</v>
      </c>
      <c r="I19" s="4">
        <f t="shared" si="5"/>
        <v>0</v>
      </c>
    </row>
    <row r="20" spans="1:9" x14ac:dyDescent="0.25">
      <c r="A20" s="3"/>
      <c r="B20" s="3" t="s">
        <v>74</v>
      </c>
      <c r="C20" s="3"/>
      <c r="D20" s="3"/>
      <c r="E20" s="3"/>
      <c r="F20" s="3"/>
      <c r="G20" s="4">
        <f t="shared" si="3"/>
        <v>0</v>
      </c>
      <c r="H20" s="4">
        <f t="shared" si="4"/>
        <v>0</v>
      </c>
      <c r="I20" s="4">
        <f t="shared" si="5"/>
        <v>0</v>
      </c>
    </row>
    <row r="21" spans="1:9" x14ac:dyDescent="0.25">
      <c r="A21" s="3">
        <v>5</v>
      </c>
      <c r="B21" s="3" t="s">
        <v>26</v>
      </c>
      <c r="C21" s="3"/>
      <c r="D21" s="3"/>
      <c r="E21" s="3"/>
      <c r="F21" s="3"/>
      <c r="G21" s="4">
        <f t="shared" si="3"/>
        <v>0</v>
      </c>
      <c r="H21" s="4">
        <f t="shared" si="4"/>
        <v>0</v>
      </c>
      <c r="I21" s="4">
        <f t="shared" si="5"/>
        <v>0</v>
      </c>
    </row>
    <row r="22" spans="1:9" x14ac:dyDescent="0.25">
      <c r="A22" s="3"/>
      <c r="B22" s="3" t="s">
        <v>27</v>
      </c>
      <c r="C22" s="10"/>
      <c r="D22" s="10"/>
      <c r="E22" s="10"/>
      <c r="F22" s="10"/>
      <c r="G22" s="4">
        <f t="shared" si="3"/>
        <v>0</v>
      </c>
      <c r="H22" s="4">
        <f t="shared" si="4"/>
        <v>0</v>
      </c>
      <c r="I22" s="4">
        <f t="shared" si="5"/>
        <v>0</v>
      </c>
    </row>
    <row r="23" spans="1:9" x14ac:dyDescent="0.25">
      <c r="A23" s="3"/>
      <c r="B23" s="3" t="s">
        <v>28</v>
      </c>
      <c r="C23" s="3"/>
      <c r="D23" s="3"/>
      <c r="E23" s="3"/>
      <c r="F23" s="15"/>
      <c r="G23" s="4">
        <f t="shared" si="3"/>
        <v>0</v>
      </c>
      <c r="H23" s="4">
        <f t="shared" si="4"/>
        <v>0</v>
      </c>
      <c r="I23" s="4">
        <f t="shared" si="5"/>
        <v>0</v>
      </c>
    </row>
    <row r="24" spans="1:9" x14ac:dyDescent="0.25">
      <c r="A24" s="3">
        <v>6</v>
      </c>
      <c r="B24" s="3" t="s">
        <v>72</v>
      </c>
      <c r="C24" s="3"/>
      <c r="D24" s="3"/>
      <c r="E24" s="3"/>
      <c r="F24" s="15"/>
      <c r="G24" s="4">
        <f t="shared" si="3"/>
        <v>0</v>
      </c>
      <c r="H24" s="4">
        <f t="shared" si="4"/>
        <v>0</v>
      </c>
      <c r="I24" s="4">
        <f t="shared" si="5"/>
        <v>0</v>
      </c>
    </row>
    <row r="25" spans="1:9" x14ac:dyDescent="0.25">
      <c r="A25" s="3"/>
      <c r="B25" s="3" t="s">
        <v>73</v>
      </c>
      <c r="C25" s="3"/>
      <c r="D25" s="3"/>
      <c r="E25" s="3"/>
      <c r="F25" s="15"/>
      <c r="G25" s="4">
        <f t="shared" si="3"/>
        <v>0</v>
      </c>
      <c r="H25" s="4">
        <f t="shared" si="4"/>
        <v>0</v>
      </c>
      <c r="I25" s="4">
        <f t="shared" si="5"/>
        <v>0</v>
      </c>
    </row>
    <row r="26" spans="1:9" x14ac:dyDescent="0.25">
      <c r="A26" s="3"/>
      <c r="B26" s="3" t="s">
        <v>101</v>
      </c>
      <c r="C26" s="3"/>
      <c r="D26" s="3"/>
      <c r="E26" s="3"/>
      <c r="F26" s="15"/>
      <c r="G26" s="4">
        <f t="shared" si="3"/>
        <v>0</v>
      </c>
      <c r="H26" s="4">
        <f t="shared" si="4"/>
        <v>0</v>
      </c>
      <c r="I26" s="4">
        <f t="shared" si="5"/>
        <v>0</v>
      </c>
    </row>
    <row r="27" spans="1:9" x14ac:dyDescent="0.25">
      <c r="A27" s="3"/>
      <c r="B27" s="3" t="s">
        <v>150</v>
      </c>
      <c r="C27" s="3">
        <v>5</v>
      </c>
      <c r="D27" s="3"/>
      <c r="E27" s="3">
        <v>2</v>
      </c>
      <c r="F27" s="15"/>
      <c r="G27" s="4">
        <f t="shared" si="3"/>
        <v>2</v>
      </c>
      <c r="H27" s="4">
        <f t="shared" si="4"/>
        <v>5</v>
      </c>
      <c r="I27" s="4">
        <f t="shared" si="5"/>
        <v>10</v>
      </c>
    </row>
    <row r="28" spans="1:9" x14ac:dyDescent="0.25">
      <c r="A28" s="3"/>
      <c r="B28" s="3" t="s">
        <v>151</v>
      </c>
      <c r="C28" s="3"/>
      <c r="D28" s="3"/>
      <c r="E28" s="3"/>
      <c r="F28" s="15"/>
      <c r="G28" s="4"/>
      <c r="H28" s="4"/>
      <c r="I28" s="4"/>
    </row>
    <row r="29" spans="1:9" x14ac:dyDescent="0.25">
      <c r="A29" s="3">
        <v>7</v>
      </c>
      <c r="B29" s="3" t="s">
        <v>53</v>
      </c>
      <c r="C29" s="3"/>
      <c r="D29" s="3"/>
      <c r="E29" s="3"/>
      <c r="F29" s="15"/>
      <c r="G29" s="4">
        <f t="shared" si="3"/>
        <v>0</v>
      </c>
      <c r="H29" s="4">
        <f t="shared" si="4"/>
        <v>0</v>
      </c>
      <c r="I29" s="4">
        <f t="shared" si="5"/>
        <v>0</v>
      </c>
    </row>
    <row r="30" spans="1:9" x14ac:dyDescent="0.25">
      <c r="A30" s="3"/>
      <c r="B30" s="3" t="s">
        <v>54</v>
      </c>
      <c r="C30" s="3"/>
      <c r="D30" s="3"/>
      <c r="E30" s="3"/>
      <c r="F30" s="15"/>
      <c r="G30" s="4">
        <f t="shared" si="3"/>
        <v>0</v>
      </c>
      <c r="H30" s="4">
        <f t="shared" si="4"/>
        <v>0</v>
      </c>
      <c r="I30" s="4">
        <f t="shared" si="5"/>
        <v>0</v>
      </c>
    </row>
    <row r="31" spans="1:9" x14ac:dyDescent="0.25">
      <c r="A31" s="3"/>
      <c r="B31" s="3" t="s">
        <v>33</v>
      </c>
      <c r="C31" s="3"/>
      <c r="D31" s="3"/>
      <c r="E31" s="3"/>
      <c r="F31" s="15"/>
      <c r="G31" s="4">
        <f t="shared" si="3"/>
        <v>0</v>
      </c>
      <c r="H31" s="4">
        <f t="shared" si="4"/>
        <v>0</v>
      </c>
      <c r="I31" s="4">
        <f t="shared" si="5"/>
        <v>0</v>
      </c>
    </row>
    <row r="32" spans="1:9" x14ac:dyDescent="0.25">
      <c r="A32" s="3">
        <v>8</v>
      </c>
      <c r="B32" s="3" t="s">
        <v>34</v>
      </c>
      <c r="C32" s="3"/>
      <c r="D32" s="3"/>
      <c r="E32" s="3"/>
      <c r="F32" s="15"/>
      <c r="G32" s="4">
        <f t="shared" si="3"/>
        <v>0</v>
      </c>
      <c r="H32" s="4">
        <f t="shared" si="4"/>
        <v>0</v>
      </c>
      <c r="I32" s="4">
        <f t="shared" si="5"/>
        <v>0</v>
      </c>
    </row>
    <row r="33" spans="1:9" x14ac:dyDescent="0.25">
      <c r="A33" s="3"/>
      <c r="B33" s="3" t="s">
        <v>35</v>
      </c>
      <c r="C33" s="3"/>
      <c r="D33" s="3"/>
      <c r="E33" s="3"/>
      <c r="F33" s="15"/>
      <c r="G33" s="4">
        <f t="shared" si="3"/>
        <v>0</v>
      </c>
      <c r="H33" s="4">
        <f t="shared" si="4"/>
        <v>0</v>
      </c>
      <c r="I33" s="4">
        <f t="shared" si="5"/>
        <v>0</v>
      </c>
    </row>
    <row r="34" spans="1:9" x14ac:dyDescent="0.25">
      <c r="A34" s="3"/>
      <c r="B34" s="3" t="s">
        <v>36</v>
      </c>
      <c r="C34" s="3"/>
      <c r="D34" s="3"/>
      <c r="E34" s="3"/>
      <c r="F34" s="15"/>
      <c r="G34" s="4">
        <f t="shared" si="3"/>
        <v>0</v>
      </c>
      <c r="H34" s="4">
        <f t="shared" si="4"/>
        <v>0</v>
      </c>
      <c r="I34" s="4">
        <f t="shared" si="5"/>
        <v>0</v>
      </c>
    </row>
    <row r="35" spans="1:9" x14ac:dyDescent="0.25">
      <c r="A35" s="3">
        <v>9</v>
      </c>
      <c r="B35" s="3" t="s">
        <v>37</v>
      </c>
      <c r="C35" s="3"/>
      <c r="D35" s="3"/>
      <c r="E35" s="3"/>
      <c r="F35" s="15"/>
      <c r="G35" s="4"/>
      <c r="H35" s="4"/>
      <c r="I35" s="4"/>
    </row>
    <row r="36" spans="1:9" x14ac:dyDescent="0.25">
      <c r="A36" s="3"/>
      <c r="B36" s="3" t="s">
        <v>38</v>
      </c>
      <c r="C36" s="3"/>
      <c r="D36" s="3"/>
      <c r="E36" s="3"/>
      <c r="F36" s="15"/>
      <c r="G36" s="4"/>
      <c r="H36" s="4"/>
      <c r="I36" s="4"/>
    </row>
    <row r="37" spans="1:9" x14ac:dyDescent="0.25">
      <c r="A37" s="3"/>
      <c r="B37" s="3" t="s">
        <v>39</v>
      </c>
      <c r="C37" s="3"/>
      <c r="D37" s="3"/>
      <c r="E37" s="3"/>
      <c r="F37" s="15"/>
      <c r="G37" s="4">
        <f t="shared" si="3"/>
        <v>0</v>
      </c>
      <c r="H37" s="4">
        <f t="shared" si="4"/>
        <v>0</v>
      </c>
      <c r="I37" s="4">
        <f t="shared" si="5"/>
        <v>0</v>
      </c>
    </row>
    <row r="38" spans="1:9" x14ac:dyDescent="0.25">
      <c r="A38" s="3">
        <v>10</v>
      </c>
      <c r="B38" s="90" t="s">
        <v>102</v>
      </c>
      <c r="C38" s="3"/>
      <c r="D38" s="3"/>
      <c r="E38" s="3"/>
      <c r="F38" s="15"/>
      <c r="G38" s="4">
        <f t="shared" si="3"/>
        <v>0</v>
      </c>
      <c r="H38" s="4">
        <f t="shared" si="4"/>
        <v>0</v>
      </c>
      <c r="I38" s="4">
        <f t="shared" si="5"/>
        <v>0</v>
      </c>
    </row>
    <row r="39" spans="1:9" x14ac:dyDescent="0.25">
      <c r="A39" s="3"/>
      <c r="B39" s="3" t="s">
        <v>152</v>
      </c>
      <c r="C39" s="3"/>
      <c r="D39" s="3"/>
      <c r="E39" s="3"/>
      <c r="F39" s="15"/>
      <c r="G39" s="4"/>
      <c r="H39" s="4"/>
      <c r="I39" s="3"/>
    </row>
    <row r="40" spans="1:9" x14ac:dyDescent="0.25">
      <c r="A40" s="3"/>
      <c r="B40" s="3" t="s">
        <v>40</v>
      </c>
      <c r="C40" s="3"/>
      <c r="D40" s="3"/>
      <c r="E40" s="3"/>
      <c r="F40" s="15"/>
      <c r="G40" s="4"/>
      <c r="H40" s="4">
        <f t="shared" si="4"/>
        <v>0</v>
      </c>
      <c r="I40" s="3"/>
    </row>
    <row r="41" spans="1:9" x14ac:dyDescent="0.25">
      <c r="A41" s="3"/>
      <c r="B41" s="2" t="s">
        <v>41</v>
      </c>
      <c r="C41" s="3"/>
      <c r="D41" s="3"/>
      <c r="E41" s="3"/>
      <c r="F41" s="15"/>
      <c r="G41" s="3"/>
      <c r="H41" s="10"/>
      <c r="I41" s="4">
        <f>SUM(I4:I26)</f>
        <v>198.88</v>
      </c>
    </row>
    <row r="42" spans="1:9" x14ac:dyDescent="0.25">
      <c r="A42" s="3"/>
      <c r="B42" s="2" t="s">
        <v>47</v>
      </c>
      <c r="C42" s="3"/>
      <c r="D42" s="3"/>
      <c r="E42" s="3"/>
      <c r="F42" s="15"/>
      <c r="G42" s="3"/>
      <c r="H42" s="10"/>
      <c r="I42" s="4">
        <f>SUM(I27:I34)</f>
        <v>10</v>
      </c>
    </row>
    <row r="43" spans="1:9" x14ac:dyDescent="0.25">
      <c r="A43" s="3"/>
      <c r="B43" s="2" t="s">
        <v>48</v>
      </c>
      <c r="C43" s="3"/>
      <c r="D43" s="3"/>
      <c r="E43" s="3"/>
      <c r="F43" s="15"/>
      <c r="G43" s="3"/>
      <c r="H43" s="10"/>
      <c r="I43" s="12">
        <f>SUM(I35:I37)</f>
        <v>0</v>
      </c>
    </row>
    <row r="44" spans="1:9" x14ac:dyDescent="0.25">
      <c r="A44" s="3"/>
      <c r="B44" s="2" t="s">
        <v>64</v>
      </c>
      <c r="C44" s="3"/>
      <c r="D44" s="3"/>
      <c r="E44" s="3"/>
      <c r="F44" s="15"/>
      <c r="G44" s="3"/>
      <c r="H44" s="10"/>
      <c r="I44" s="12">
        <f>I38+I39+I40</f>
        <v>0</v>
      </c>
    </row>
    <row r="45" spans="1:9" x14ac:dyDescent="0.25">
      <c r="A45" s="3"/>
      <c r="B45" s="2" t="s">
        <v>42</v>
      </c>
      <c r="C45" s="3"/>
      <c r="D45" s="3"/>
      <c r="E45" s="3"/>
      <c r="F45" s="15"/>
      <c r="G45" s="3"/>
      <c r="H45" s="10"/>
      <c r="I45" s="4">
        <f>SUM(I4:I34)</f>
        <v>208.88</v>
      </c>
    </row>
  </sheetData>
  <mergeCells count="7">
    <mergeCell ref="I2:I3"/>
    <mergeCell ref="A2:A3"/>
    <mergeCell ref="B2:B3"/>
    <mergeCell ref="C2:D2"/>
    <mergeCell ref="E2:F2"/>
    <mergeCell ref="G2:G3"/>
    <mergeCell ref="H2:H3"/>
  </mergeCells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5"/>
  <sheetViews>
    <sheetView topLeftCell="B1" workbookViewId="0">
      <selection activeCell="J6" sqref="J6"/>
    </sheetView>
  </sheetViews>
  <sheetFormatPr defaultRowHeight="15" x14ac:dyDescent="0.25"/>
  <cols>
    <col min="1" max="1" width="9.140625" style="1"/>
    <col min="2" max="2" width="19.42578125" style="1" customWidth="1"/>
    <col min="3" max="3" width="9.140625" style="1"/>
    <col min="4" max="4" width="0" style="1" hidden="1" customWidth="1"/>
    <col min="5" max="5" width="9.140625" style="1"/>
    <col min="6" max="6" width="0" style="1" hidden="1" customWidth="1"/>
    <col min="7" max="16384" width="9.140625" style="1"/>
  </cols>
  <sheetData>
    <row r="2" spans="1:9" x14ac:dyDescent="0.25">
      <c r="A2" s="140" t="s">
        <v>15</v>
      </c>
      <c r="B2" s="140" t="s">
        <v>7</v>
      </c>
      <c r="C2" s="140" t="s">
        <v>8</v>
      </c>
      <c r="D2" s="140"/>
      <c r="E2" s="140" t="s">
        <v>11</v>
      </c>
      <c r="F2" s="140"/>
      <c r="G2" s="140" t="s">
        <v>13</v>
      </c>
      <c r="H2" s="140" t="s">
        <v>12</v>
      </c>
      <c r="I2" s="140" t="s">
        <v>14</v>
      </c>
    </row>
    <row r="3" spans="1:9" x14ac:dyDescent="0.25">
      <c r="A3" s="140"/>
      <c r="B3" s="140"/>
      <c r="C3" s="2" t="s">
        <v>9</v>
      </c>
      <c r="D3" s="2" t="s">
        <v>10</v>
      </c>
      <c r="E3" s="2" t="s">
        <v>9</v>
      </c>
      <c r="F3" s="2" t="s">
        <v>10</v>
      </c>
      <c r="G3" s="140"/>
      <c r="H3" s="140"/>
      <c r="I3" s="140"/>
    </row>
    <row r="4" spans="1:9" x14ac:dyDescent="0.25">
      <c r="A4" s="3">
        <v>1</v>
      </c>
      <c r="B4" s="91" t="s">
        <v>146</v>
      </c>
      <c r="C4" s="3"/>
      <c r="D4" s="3"/>
      <c r="E4" s="3"/>
      <c r="F4" s="3"/>
      <c r="G4" s="4">
        <f>(E4+F4/10)</f>
        <v>0</v>
      </c>
      <c r="H4" s="4">
        <f>(C4+D4/10)</f>
        <v>0</v>
      </c>
      <c r="I4" s="4">
        <f>G4*H4</f>
        <v>0</v>
      </c>
    </row>
    <row r="5" spans="1:9" x14ac:dyDescent="0.25">
      <c r="A5" s="3"/>
      <c r="B5" s="3" t="s">
        <v>16</v>
      </c>
      <c r="C5" s="3">
        <v>10.6</v>
      </c>
      <c r="D5" s="3"/>
      <c r="E5" s="3">
        <v>6.8</v>
      </c>
      <c r="F5" s="3"/>
      <c r="G5" s="4">
        <f t="shared" ref="G5:G8" si="0">(E5+F5/10)</f>
        <v>6.8</v>
      </c>
      <c r="H5" s="4">
        <f t="shared" ref="H5:H8" si="1">(C5+D5/10)</f>
        <v>10.6</v>
      </c>
      <c r="I5" s="4">
        <f t="shared" ref="I5:I8" si="2">G5*H5</f>
        <v>72.08</v>
      </c>
    </row>
    <row r="6" spans="1:9" x14ac:dyDescent="0.25">
      <c r="A6" s="3"/>
      <c r="B6" s="3" t="s">
        <v>16</v>
      </c>
      <c r="C6" s="3">
        <v>16.2</v>
      </c>
      <c r="D6" s="3"/>
      <c r="E6" s="3">
        <v>10.5</v>
      </c>
      <c r="F6" s="3"/>
      <c r="G6" s="4">
        <f t="shared" si="0"/>
        <v>10.5</v>
      </c>
      <c r="H6" s="4">
        <f t="shared" si="1"/>
        <v>16.2</v>
      </c>
      <c r="I6" s="4">
        <f t="shared" si="2"/>
        <v>170.1</v>
      </c>
    </row>
    <row r="7" spans="1:9" x14ac:dyDescent="0.25">
      <c r="A7" s="3"/>
      <c r="B7" s="3" t="s">
        <v>18</v>
      </c>
      <c r="C7" s="3">
        <v>4.0999999999999996</v>
      </c>
      <c r="D7" s="3"/>
      <c r="E7" s="3">
        <v>3.6</v>
      </c>
      <c r="F7" s="3"/>
      <c r="G7" s="4">
        <f t="shared" si="0"/>
        <v>3.6</v>
      </c>
      <c r="H7" s="4">
        <f t="shared" si="1"/>
        <v>4.0999999999999996</v>
      </c>
      <c r="I7" s="4">
        <f t="shared" si="2"/>
        <v>14.76</v>
      </c>
    </row>
    <row r="8" spans="1:9" x14ac:dyDescent="0.25">
      <c r="A8" s="3"/>
      <c r="B8" s="3" t="s">
        <v>19</v>
      </c>
      <c r="C8" s="3">
        <v>4.8</v>
      </c>
      <c r="D8" s="3"/>
      <c r="E8" s="3">
        <v>3.6</v>
      </c>
      <c r="F8" s="3"/>
      <c r="G8" s="4">
        <f t="shared" si="0"/>
        <v>3.6</v>
      </c>
      <c r="H8" s="4">
        <f t="shared" si="1"/>
        <v>4.8</v>
      </c>
      <c r="I8" s="4">
        <f t="shared" si="2"/>
        <v>17.28</v>
      </c>
    </row>
    <row r="9" spans="1:9" x14ac:dyDescent="0.25">
      <c r="A9" s="3"/>
      <c r="B9" s="91"/>
      <c r="C9" s="3"/>
      <c r="D9" s="3"/>
      <c r="E9" s="3"/>
      <c r="F9" s="3"/>
      <c r="G9" s="4">
        <f t="shared" ref="G9:G38" si="3">(E9+F9/10)</f>
        <v>0</v>
      </c>
      <c r="H9" s="4">
        <f t="shared" ref="H9:H38" si="4">(C9+D9/10)</f>
        <v>0</v>
      </c>
      <c r="I9" s="4">
        <f>G9*H9</f>
        <v>0</v>
      </c>
    </row>
    <row r="10" spans="1:9" x14ac:dyDescent="0.25">
      <c r="A10" s="3">
        <v>2</v>
      </c>
      <c r="B10" s="3" t="s">
        <v>16</v>
      </c>
      <c r="C10" s="3"/>
      <c r="D10" s="3"/>
      <c r="E10" s="3"/>
      <c r="F10" s="3"/>
      <c r="G10" s="4"/>
      <c r="H10" s="4"/>
      <c r="I10" s="4"/>
    </row>
    <row r="11" spans="1:9" x14ac:dyDescent="0.25">
      <c r="A11" s="3">
        <v>3</v>
      </c>
      <c r="B11" s="3" t="s">
        <v>17</v>
      </c>
      <c r="C11" s="3"/>
      <c r="D11" s="3"/>
      <c r="E11" s="3"/>
      <c r="F11" s="3"/>
      <c r="G11" s="4"/>
      <c r="H11" s="4"/>
      <c r="I11" s="4"/>
    </row>
    <row r="12" spans="1:9" x14ac:dyDescent="0.25">
      <c r="A12" s="3"/>
      <c r="B12" s="3" t="s">
        <v>148</v>
      </c>
      <c r="C12" s="3"/>
      <c r="D12" s="3"/>
      <c r="E12" s="3"/>
      <c r="F12" s="3"/>
      <c r="G12" s="4"/>
      <c r="H12" s="4"/>
      <c r="I12" s="4"/>
    </row>
    <row r="13" spans="1:9" x14ac:dyDescent="0.25">
      <c r="A13" s="3"/>
      <c r="B13" s="3" t="s">
        <v>26</v>
      </c>
      <c r="C13" s="3"/>
      <c r="D13" s="3"/>
      <c r="E13" s="3"/>
      <c r="F13" s="3"/>
      <c r="G13" s="4"/>
      <c r="H13" s="4"/>
      <c r="I13" s="4"/>
    </row>
    <row r="14" spans="1:9" x14ac:dyDescent="0.25">
      <c r="A14" s="3"/>
      <c r="B14" s="91"/>
      <c r="C14" s="3"/>
      <c r="D14" s="3"/>
      <c r="E14" s="3"/>
      <c r="F14" s="3"/>
      <c r="G14" s="4"/>
      <c r="H14" s="4"/>
      <c r="I14" s="4"/>
    </row>
    <row r="15" spans="1:9" x14ac:dyDescent="0.25">
      <c r="A15" s="3">
        <v>4</v>
      </c>
      <c r="B15" s="3" t="s">
        <v>22</v>
      </c>
      <c r="C15" s="3"/>
      <c r="D15" s="3"/>
      <c r="E15" s="3"/>
      <c r="F15" s="3"/>
      <c r="G15" s="4"/>
      <c r="H15" s="4"/>
      <c r="I15" s="4"/>
    </row>
    <row r="16" spans="1:9" x14ac:dyDescent="0.25">
      <c r="A16" s="3"/>
      <c r="B16" s="3" t="s">
        <v>148</v>
      </c>
      <c r="C16" s="3"/>
      <c r="D16" s="3"/>
      <c r="E16" s="3"/>
      <c r="F16" s="3"/>
      <c r="G16" s="4"/>
      <c r="H16" s="4"/>
      <c r="I16" s="4"/>
    </row>
    <row r="17" spans="1:9" x14ac:dyDescent="0.25">
      <c r="A17" s="3"/>
      <c r="B17" s="3" t="s">
        <v>26</v>
      </c>
      <c r="C17" s="3"/>
      <c r="D17" s="3"/>
      <c r="E17" s="3"/>
      <c r="F17" s="3"/>
      <c r="G17" s="4"/>
      <c r="H17" s="4"/>
      <c r="I17" s="4"/>
    </row>
    <row r="18" spans="1:9" x14ac:dyDescent="0.25">
      <c r="A18" s="3"/>
      <c r="B18" s="3" t="s">
        <v>70</v>
      </c>
      <c r="C18" s="3"/>
      <c r="D18" s="3"/>
      <c r="E18" s="3"/>
      <c r="F18" s="3"/>
      <c r="G18" s="4">
        <f t="shared" si="3"/>
        <v>0</v>
      </c>
      <c r="H18" s="4">
        <f t="shared" si="4"/>
        <v>0</v>
      </c>
      <c r="I18" s="4">
        <f t="shared" ref="I18:I38" si="5">G18*H18</f>
        <v>0</v>
      </c>
    </row>
    <row r="19" spans="1:9" x14ac:dyDescent="0.25">
      <c r="A19" s="3"/>
      <c r="B19" s="3" t="s">
        <v>71</v>
      </c>
      <c r="C19" s="3"/>
      <c r="D19" s="3"/>
      <c r="E19" s="3"/>
      <c r="F19" s="3"/>
      <c r="G19" s="4">
        <f t="shared" si="3"/>
        <v>0</v>
      </c>
      <c r="H19" s="4">
        <f t="shared" si="4"/>
        <v>0</v>
      </c>
      <c r="I19" s="4">
        <f t="shared" si="5"/>
        <v>0</v>
      </c>
    </row>
    <row r="20" spans="1:9" x14ac:dyDescent="0.25">
      <c r="A20" s="3"/>
      <c r="B20" s="3" t="s">
        <v>74</v>
      </c>
      <c r="C20" s="3"/>
      <c r="D20" s="3"/>
      <c r="E20" s="3"/>
      <c r="F20" s="3"/>
      <c r="G20" s="4">
        <f t="shared" si="3"/>
        <v>0</v>
      </c>
      <c r="H20" s="4">
        <f t="shared" si="4"/>
        <v>0</v>
      </c>
      <c r="I20" s="4">
        <f t="shared" si="5"/>
        <v>0</v>
      </c>
    </row>
    <row r="21" spans="1:9" x14ac:dyDescent="0.25">
      <c r="A21" s="3">
        <v>5</v>
      </c>
      <c r="B21" s="3" t="s">
        <v>26</v>
      </c>
      <c r="C21" s="3"/>
      <c r="D21" s="3"/>
      <c r="E21" s="3"/>
      <c r="F21" s="3"/>
      <c r="G21" s="4">
        <f t="shared" si="3"/>
        <v>0</v>
      </c>
      <c r="H21" s="4">
        <f t="shared" si="4"/>
        <v>0</v>
      </c>
      <c r="I21" s="4">
        <f t="shared" si="5"/>
        <v>0</v>
      </c>
    </row>
    <row r="22" spans="1:9" x14ac:dyDescent="0.25">
      <c r="A22" s="3"/>
      <c r="B22" s="3" t="s">
        <v>27</v>
      </c>
      <c r="C22" s="10"/>
      <c r="D22" s="10"/>
      <c r="E22" s="10"/>
      <c r="F22" s="10"/>
      <c r="G22" s="4">
        <f t="shared" si="3"/>
        <v>0</v>
      </c>
      <c r="H22" s="4">
        <f t="shared" si="4"/>
        <v>0</v>
      </c>
      <c r="I22" s="4">
        <f t="shared" si="5"/>
        <v>0</v>
      </c>
    </row>
    <row r="23" spans="1:9" x14ac:dyDescent="0.25">
      <c r="A23" s="3"/>
      <c r="B23" s="3" t="s">
        <v>28</v>
      </c>
      <c r="C23" s="3"/>
      <c r="D23" s="3"/>
      <c r="E23" s="3"/>
      <c r="F23" s="15"/>
      <c r="G23" s="4">
        <f t="shared" si="3"/>
        <v>0</v>
      </c>
      <c r="H23" s="4">
        <f t="shared" si="4"/>
        <v>0</v>
      </c>
      <c r="I23" s="4">
        <f t="shared" si="5"/>
        <v>0</v>
      </c>
    </row>
    <row r="24" spans="1:9" x14ac:dyDescent="0.25">
      <c r="A24" s="3">
        <v>6</v>
      </c>
      <c r="B24" s="3" t="s">
        <v>72</v>
      </c>
      <c r="C24" s="3"/>
      <c r="D24" s="3"/>
      <c r="E24" s="3"/>
      <c r="F24" s="15"/>
      <c r="G24" s="4">
        <f t="shared" si="3"/>
        <v>0</v>
      </c>
      <c r="H24" s="4">
        <f t="shared" si="4"/>
        <v>0</v>
      </c>
      <c r="I24" s="4">
        <f t="shared" si="5"/>
        <v>0</v>
      </c>
    </row>
    <row r="25" spans="1:9" x14ac:dyDescent="0.25">
      <c r="A25" s="3"/>
      <c r="B25" s="3" t="s">
        <v>73</v>
      </c>
      <c r="C25" s="3"/>
      <c r="D25" s="3"/>
      <c r="E25" s="3"/>
      <c r="F25" s="15"/>
      <c r="G25" s="4">
        <f t="shared" ref="G25" si="6">(E25+F25/10)</f>
        <v>0</v>
      </c>
      <c r="H25" s="4">
        <f t="shared" ref="H25" si="7">(C25+D25/10)</f>
        <v>0</v>
      </c>
      <c r="I25" s="4">
        <f t="shared" ref="I25" si="8">G25*H25</f>
        <v>0</v>
      </c>
    </row>
    <row r="26" spans="1:9" x14ac:dyDescent="0.25">
      <c r="A26" s="3"/>
      <c r="B26" s="3" t="s">
        <v>101</v>
      </c>
      <c r="C26" s="3"/>
      <c r="D26" s="3"/>
      <c r="E26" s="3"/>
      <c r="F26" s="15"/>
      <c r="G26" s="4">
        <f t="shared" si="3"/>
        <v>0</v>
      </c>
      <c r="H26" s="4">
        <f t="shared" si="4"/>
        <v>0</v>
      </c>
      <c r="I26" s="4">
        <f t="shared" si="5"/>
        <v>0</v>
      </c>
    </row>
    <row r="27" spans="1:9" x14ac:dyDescent="0.25">
      <c r="A27" s="3"/>
      <c r="B27" s="3" t="s">
        <v>150</v>
      </c>
      <c r="C27" s="3"/>
      <c r="D27" s="3"/>
      <c r="E27" s="3"/>
      <c r="F27" s="15"/>
      <c r="G27" s="4"/>
      <c r="H27" s="4"/>
      <c r="I27" s="4"/>
    </row>
    <row r="28" spans="1:9" x14ac:dyDescent="0.25">
      <c r="A28" s="3"/>
      <c r="B28" s="3" t="s">
        <v>151</v>
      </c>
      <c r="C28" s="3"/>
      <c r="D28" s="3"/>
      <c r="E28" s="3"/>
      <c r="F28" s="15"/>
      <c r="G28" s="4"/>
      <c r="H28" s="4"/>
      <c r="I28" s="4"/>
    </row>
    <row r="29" spans="1:9" x14ac:dyDescent="0.25">
      <c r="A29" s="3">
        <v>7</v>
      </c>
      <c r="B29" s="3" t="s">
        <v>53</v>
      </c>
      <c r="C29" s="3"/>
      <c r="D29" s="3"/>
      <c r="E29" s="3"/>
      <c r="F29" s="15"/>
      <c r="G29" s="4"/>
      <c r="H29" s="4"/>
      <c r="I29" s="4"/>
    </row>
    <row r="30" spans="1:9" x14ac:dyDescent="0.25">
      <c r="A30" s="3"/>
      <c r="B30" s="3" t="s">
        <v>54</v>
      </c>
      <c r="C30" s="3"/>
      <c r="D30" s="3"/>
      <c r="E30" s="3"/>
      <c r="F30" s="15"/>
      <c r="G30" s="4">
        <f t="shared" si="3"/>
        <v>0</v>
      </c>
      <c r="H30" s="4">
        <f t="shared" si="4"/>
        <v>0</v>
      </c>
      <c r="I30" s="4">
        <f t="shared" si="5"/>
        <v>0</v>
      </c>
    </row>
    <row r="31" spans="1:9" x14ac:dyDescent="0.25">
      <c r="A31" s="3"/>
      <c r="B31" s="3" t="s">
        <v>33</v>
      </c>
      <c r="C31" s="3"/>
      <c r="D31" s="3"/>
      <c r="E31" s="3"/>
      <c r="F31" s="15"/>
      <c r="G31" s="4">
        <f t="shared" si="3"/>
        <v>0</v>
      </c>
      <c r="H31" s="4">
        <f t="shared" si="4"/>
        <v>0</v>
      </c>
      <c r="I31" s="4">
        <f t="shared" si="5"/>
        <v>0</v>
      </c>
    </row>
    <row r="32" spans="1:9" x14ac:dyDescent="0.25">
      <c r="A32" s="3">
        <v>8</v>
      </c>
      <c r="B32" s="3" t="s">
        <v>34</v>
      </c>
      <c r="C32" s="3"/>
      <c r="D32" s="3"/>
      <c r="E32" s="3"/>
      <c r="F32" s="15"/>
      <c r="G32" s="4">
        <f t="shared" si="3"/>
        <v>0</v>
      </c>
      <c r="H32" s="4">
        <f t="shared" si="4"/>
        <v>0</v>
      </c>
      <c r="I32" s="4">
        <f t="shared" si="5"/>
        <v>0</v>
      </c>
    </row>
    <row r="33" spans="1:9" x14ac:dyDescent="0.25">
      <c r="A33" s="3"/>
      <c r="B33" s="3" t="s">
        <v>35</v>
      </c>
      <c r="C33" s="3"/>
      <c r="D33" s="3"/>
      <c r="E33" s="3"/>
      <c r="F33" s="15"/>
      <c r="G33" s="4">
        <f t="shared" si="3"/>
        <v>0</v>
      </c>
      <c r="H33" s="4">
        <f t="shared" si="4"/>
        <v>0</v>
      </c>
      <c r="I33" s="4">
        <f t="shared" si="5"/>
        <v>0</v>
      </c>
    </row>
    <row r="34" spans="1:9" x14ac:dyDescent="0.25">
      <c r="A34" s="3"/>
      <c r="B34" s="3" t="s">
        <v>36</v>
      </c>
      <c r="C34" s="3"/>
      <c r="D34" s="3"/>
      <c r="E34" s="3"/>
      <c r="F34" s="15"/>
      <c r="G34" s="4">
        <f t="shared" si="3"/>
        <v>0</v>
      </c>
      <c r="H34" s="4">
        <f t="shared" si="4"/>
        <v>0</v>
      </c>
      <c r="I34" s="4">
        <f t="shared" si="5"/>
        <v>0</v>
      </c>
    </row>
    <row r="35" spans="1:9" x14ac:dyDescent="0.25">
      <c r="A35" s="3">
        <v>9</v>
      </c>
      <c r="B35" s="3" t="s">
        <v>37</v>
      </c>
      <c r="C35" s="3"/>
      <c r="D35" s="3"/>
      <c r="E35" s="3"/>
      <c r="F35" s="15"/>
      <c r="G35" s="4"/>
      <c r="H35" s="4"/>
      <c r="I35" s="4"/>
    </row>
    <row r="36" spans="1:9" x14ac:dyDescent="0.25">
      <c r="A36" s="3"/>
      <c r="B36" s="3" t="s">
        <v>38</v>
      </c>
      <c r="C36" s="3"/>
      <c r="D36" s="3"/>
      <c r="E36" s="3"/>
      <c r="F36" s="15"/>
      <c r="G36" s="4"/>
      <c r="H36" s="4"/>
      <c r="I36" s="4"/>
    </row>
    <row r="37" spans="1:9" x14ac:dyDescent="0.25">
      <c r="A37" s="3"/>
      <c r="B37" s="3" t="s">
        <v>39</v>
      </c>
      <c r="C37" s="3"/>
      <c r="D37" s="3"/>
      <c r="E37" s="3"/>
      <c r="F37" s="15"/>
      <c r="G37" s="4">
        <f t="shared" si="3"/>
        <v>0</v>
      </c>
      <c r="H37" s="4">
        <f t="shared" si="4"/>
        <v>0</v>
      </c>
      <c r="I37" s="4">
        <f t="shared" si="5"/>
        <v>0</v>
      </c>
    </row>
    <row r="38" spans="1:9" x14ac:dyDescent="0.25">
      <c r="A38" s="3">
        <v>10</v>
      </c>
      <c r="B38" s="90" t="s">
        <v>102</v>
      </c>
      <c r="C38" s="3"/>
      <c r="D38" s="3"/>
      <c r="E38" s="3"/>
      <c r="F38" s="15"/>
      <c r="G38" s="4">
        <f t="shared" si="3"/>
        <v>0</v>
      </c>
      <c r="H38" s="4">
        <f t="shared" si="4"/>
        <v>0</v>
      </c>
      <c r="I38" s="4">
        <f t="shared" si="5"/>
        <v>0</v>
      </c>
    </row>
    <row r="39" spans="1:9" x14ac:dyDescent="0.25">
      <c r="A39" s="3"/>
      <c r="B39" s="3" t="s">
        <v>152</v>
      </c>
      <c r="C39" s="3">
        <v>11.1</v>
      </c>
      <c r="D39" s="3"/>
      <c r="E39" s="3">
        <v>5.5</v>
      </c>
      <c r="F39" s="15"/>
      <c r="G39" s="4"/>
      <c r="H39" s="4">
        <f t="shared" ref="H39:H40" si="9">(C39+D39/10)</f>
        <v>11.1</v>
      </c>
      <c r="I39" s="3"/>
    </row>
    <row r="40" spans="1:9" x14ac:dyDescent="0.25">
      <c r="A40" s="3"/>
      <c r="B40" s="3" t="s">
        <v>40</v>
      </c>
      <c r="C40" s="3"/>
      <c r="D40" s="3"/>
      <c r="E40" s="3"/>
      <c r="F40" s="15"/>
      <c r="G40" s="4"/>
      <c r="H40" s="4">
        <f t="shared" si="9"/>
        <v>0</v>
      </c>
      <c r="I40" s="3"/>
    </row>
    <row r="41" spans="1:9" x14ac:dyDescent="0.25">
      <c r="A41" s="3"/>
      <c r="B41" s="2" t="s">
        <v>41</v>
      </c>
      <c r="C41" s="3"/>
      <c r="D41" s="3"/>
      <c r="E41" s="3"/>
      <c r="F41" s="15"/>
      <c r="G41" s="3"/>
      <c r="H41" s="10"/>
      <c r="I41" s="4">
        <f>SUM(I4:I26)</f>
        <v>274.22000000000003</v>
      </c>
    </row>
    <row r="42" spans="1:9" x14ac:dyDescent="0.25">
      <c r="A42" s="3"/>
      <c r="B42" s="2" t="s">
        <v>47</v>
      </c>
      <c r="C42" s="3"/>
      <c r="D42" s="3"/>
      <c r="E42" s="3"/>
      <c r="F42" s="15"/>
      <c r="G42" s="3"/>
      <c r="H42" s="10"/>
      <c r="I42" s="4">
        <f>SUM(I27:I34)</f>
        <v>0</v>
      </c>
    </row>
    <row r="43" spans="1:9" x14ac:dyDescent="0.25">
      <c r="A43" s="3"/>
      <c r="B43" s="2" t="s">
        <v>48</v>
      </c>
      <c r="C43" s="3"/>
      <c r="D43" s="3"/>
      <c r="E43" s="3"/>
      <c r="F43" s="15"/>
      <c r="G43" s="3"/>
      <c r="H43" s="10"/>
      <c r="I43" s="12">
        <f>SUM(I35:I37)</f>
        <v>0</v>
      </c>
    </row>
    <row r="44" spans="1:9" x14ac:dyDescent="0.25">
      <c r="A44" s="3"/>
      <c r="B44" s="2" t="s">
        <v>64</v>
      </c>
      <c r="C44" s="3"/>
      <c r="D44" s="3"/>
      <c r="E44" s="3"/>
      <c r="F44" s="15"/>
      <c r="G44" s="3"/>
      <c r="H44" s="10"/>
      <c r="I44" s="12">
        <f>I38+I39+I40</f>
        <v>0</v>
      </c>
    </row>
    <row r="45" spans="1:9" x14ac:dyDescent="0.25">
      <c r="A45" s="3"/>
      <c r="B45" s="2" t="s">
        <v>42</v>
      </c>
      <c r="C45" s="3"/>
      <c r="D45" s="3"/>
      <c r="E45" s="3"/>
      <c r="F45" s="15"/>
      <c r="G45" s="3"/>
      <c r="H45" s="10"/>
      <c r="I45" s="4">
        <f>SUM(I4:I34)</f>
        <v>274.22000000000003</v>
      </c>
    </row>
  </sheetData>
  <mergeCells count="7">
    <mergeCell ref="A2:A3"/>
    <mergeCell ref="C2:D2"/>
    <mergeCell ref="I2:I3"/>
    <mergeCell ref="H2:H3"/>
    <mergeCell ref="B2:B3"/>
    <mergeCell ref="E2:F2"/>
    <mergeCell ref="G2:G3"/>
  </mergeCells>
  <pageMargins left="0.7" right="0.7" top="0.75" bottom="0.75" header="0.3" footer="0.3"/>
  <pageSetup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workbookViewId="0">
      <selection activeCell="K15" sqref="K15"/>
    </sheetView>
  </sheetViews>
  <sheetFormatPr defaultColWidth="8.7109375" defaultRowHeight="15" customHeight="1" x14ac:dyDescent="0.25"/>
  <cols>
    <col min="1" max="1" width="8.7109375" style="5"/>
    <col min="2" max="2" width="17.42578125" style="5" customWidth="1"/>
    <col min="3" max="3" width="8.7109375" style="5"/>
    <col min="4" max="4" width="0" style="5" hidden="1" customWidth="1"/>
    <col min="5" max="5" width="8.7109375" style="5"/>
    <col min="6" max="6" width="0" style="5" hidden="1" customWidth="1"/>
    <col min="7" max="7" width="9.28515625" style="5" customWidth="1"/>
    <col min="8" max="257" width="8.7109375" style="5"/>
    <col min="258" max="258" width="17.42578125" style="5" customWidth="1"/>
    <col min="259" max="262" width="8.7109375" style="5"/>
    <col min="263" max="263" width="9.28515625" style="5" customWidth="1"/>
    <col min="264" max="513" width="8.7109375" style="5"/>
    <col min="514" max="514" width="17.42578125" style="5" customWidth="1"/>
    <col min="515" max="518" width="8.7109375" style="5"/>
    <col min="519" max="519" width="9.28515625" style="5" customWidth="1"/>
    <col min="520" max="769" width="8.7109375" style="5"/>
    <col min="770" max="770" width="17.42578125" style="5" customWidth="1"/>
    <col min="771" max="774" width="8.7109375" style="5"/>
    <col min="775" max="775" width="9.28515625" style="5" customWidth="1"/>
    <col min="776" max="1025" width="8.7109375" style="5"/>
    <col min="1026" max="1026" width="17.42578125" style="5" customWidth="1"/>
    <col min="1027" max="1030" width="8.7109375" style="5"/>
    <col min="1031" max="1031" width="9.28515625" style="5" customWidth="1"/>
    <col min="1032" max="1281" width="8.7109375" style="5"/>
    <col min="1282" max="1282" width="17.42578125" style="5" customWidth="1"/>
    <col min="1283" max="1286" width="8.7109375" style="5"/>
    <col min="1287" max="1287" width="9.28515625" style="5" customWidth="1"/>
    <col min="1288" max="1537" width="8.7109375" style="5"/>
    <col min="1538" max="1538" width="17.42578125" style="5" customWidth="1"/>
    <col min="1539" max="1542" width="8.7109375" style="5"/>
    <col min="1543" max="1543" width="9.28515625" style="5" customWidth="1"/>
    <col min="1544" max="1793" width="8.7109375" style="5"/>
    <col min="1794" max="1794" width="17.42578125" style="5" customWidth="1"/>
    <col min="1795" max="1798" width="8.7109375" style="5"/>
    <col min="1799" max="1799" width="9.28515625" style="5" customWidth="1"/>
    <col min="1800" max="2049" width="8.7109375" style="5"/>
    <col min="2050" max="2050" width="17.42578125" style="5" customWidth="1"/>
    <col min="2051" max="2054" width="8.7109375" style="5"/>
    <col min="2055" max="2055" width="9.28515625" style="5" customWidth="1"/>
    <col min="2056" max="2305" width="8.7109375" style="5"/>
    <col min="2306" max="2306" width="17.42578125" style="5" customWidth="1"/>
    <col min="2307" max="2310" width="8.7109375" style="5"/>
    <col min="2311" max="2311" width="9.28515625" style="5" customWidth="1"/>
    <col min="2312" max="2561" width="8.7109375" style="5"/>
    <col min="2562" max="2562" width="17.42578125" style="5" customWidth="1"/>
    <col min="2563" max="2566" width="8.7109375" style="5"/>
    <col min="2567" max="2567" width="9.28515625" style="5" customWidth="1"/>
    <col min="2568" max="2817" width="8.7109375" style="5"/>
    <col min="2818" max="2818" width="17.42578125" style="5" customWidth="1"/>
    <col min="2819" max="2822" width="8.7109375" style="5"/>
    <col min="2823" max="2823" width="9.28515625" style="5" customWidth="1"/>
    <col min="2824" max="3073" width="8.7109375" style="5"/>
    <col min="3074" max="3074" width="17.42578125" style="5" customWidth="1"/>
    <col min="3075" max="3078" width="8.7109375" style="5"/>
    <col min="3079" max="3079" width="9.28515625" style="5" customWidth="1"/>
    <col min="3080" max="3329" width="8.7109375" style="5"/>
    <col min="3330" max="3330" width="17.42578125" style="5" customWidth="1"/>
    <col min="3331" max="3334" width="8.7109375" style="5"/>
    <col min="3335" max="3335" width="9.28515625" style="5" customWidth="1"/>
    <col min="3336" max="3585" width="8.7109375" style="5"/>
    <col min="3586" max="3586" width="17.42578125" style="5" customWidth="1"/>
    <col min="3587" max="3590" width="8.7109375" style="5"/>
    <col min="3591" max="3591" width="9.28515625" style="5" customWidth="1"/>
    <col min="3592" max="3841" width="8.7109375" style="5"/>
    <col min="3842" max="3842" width="17.42578125" style="5" customWidth="1"/>
    <col min="3843" max="3846" width="8.7109375" style="5"/>
    <col min="3847" max="3847" width="9.28515625" style="5" customWidth="1"/>
    <col min="3848" max="4097" width="8.7109375" style="5"/>
    <col min="4098" max="4098" width="17.42578125" style="5" customWidth="1"/>
    <col min="4099" max="4102" width="8.7109375" style="5"/>
    <col min="4103" max="4103" width="9.28515625" style="5" customWidth="1"/>
    <col min="4104" max="4353" width="8.7109375" style="5"/>
    <col min="4354" max="4354" width="17.42578125" style="5" customWidth="1"/>
    <col min="4355" max="4358" width="8.7109375" style="5"/>
    <col min="4359" max="4359" width="9.28515625" style="5" customWidth="1"/>
    <col min="4360" max="4609" width="8.7109375" style="5"/>
    <col min="4610" max="4610" width="17.42578125" style="5" customWidth="1"/>
    <col min="4611" max="4614" width="8.7109375" style="5"/>
    <col min="4615" max="4615" width="9.28515625" style="5" customWidth="1"/>
    <col min="4616" max="4865" width="8.7109375" style="5"/>
    <col min="4866" max="4866" width="17.42578125" style="5" customWidth="1"/>
    <col min="4867" max="4870" width="8.7109375" style="5"/>
    <col min="4871" max="4871" width="9.28515625" style="5" customWidth="1"/>
    <col min="4872" max="5121" width="8.7109375" style="5"/>
    <col min="5122" max="5122" width="17.42578125" style="5" customWidth="1"/>
    <col min="5123" max="5126" width="8.7109375" style="5"/>
    <col min="5127" max="5127" width="9.28515625" style="5" customWidth="1"/>
    <col min="5128" max="5377" width="8.7109375" style="5"/>
    <col min="5378" max="5378" width="17.42578125" style="5" customWidth="1"/>
    <col min="5379" max="5382" width="8.7109375" style="5"/>
    <col min="5383" max="5383" width="9.28515625" style="5" customWidth="1"/>
    <col min="5384" max="5633" width="8.7109375" style="5"/>
    <col min="5634" max="5634" width="17.42578125" style="5" customWidth="1"/>
    <col min="5635" max="5638" width="8.7109375" style="5"/>
    <col min="5639" max="5639" width="9.28515625" style="5" customWidth="1"/>
    <col min="5640" max="5889" width="8.7109375" style="5"/>
    <col min="5890" max="5890" width="17.42578125" style="5" customWidth="1"/>
    <col min="5891" max="5894" width="8.7109375" style="5"/>
    <col min="5895" max="5895" width="9.28515625" style="5" customWidth="1"/>
    <col min="5896" max="6145" width="8.7109375" style="5"/>
    <col min="6146" max="6146" width="17.42578125" style="5" customWidth="1"/>
    <col min="6147" max="6150" width="8.7109375" style="5"/>
    <col min="6151" max="6151" width="9.28515625" style="5" customWidth="1"/>
    <col min="6152" max="6401" width="8.7109375" style="5"/>
    <col min="6402" max="6402" width="17.42578125" style="5" customWidth="1"/>
    <col min="6403" max="6406" width="8.7109375" style="5"/>
    <col min="6407" max="6407" width="9.28515625" style="5" customWidth="1"/>
    <col min="6408" max="6657" width="8.7109375" style="5"/>
    <col min="6658" max="6658" width="17.42578125" style="5" customWidth="1"/>
    <col min="6659" max="6662" width="8.7109375" style="5"/>
    <col min="6663" max="6663" width="9.28515625" style="5" customWidth="1"/>
    <col min="6664" max="6913" width="8.7109375" style="5"/>
    <col min="6914" max="6914" width="17.42578125" style="5" customWidth="1"/>
    <col min="6915" max="6918" width="8.7109375" style="5"/>
    <col min="6919" max="6919" width="9.28515625" style="5" customWidth="1"/>
    <col min="6920" max="7169" width="8.7109375" style="5"/>
    <col min="7170" max="7170" width="17.42578125" style="5" customWidth="1"/>
    <col min="7171" max="7174" width="8.7109375" style="5"/>
    <col min="7175" max="7175" width="9.28515625" style="5" customWidth="1"/>
    <col min="7176" max="7425" width="8.7109375" style="5"/>
    <col min="7426" max="7426" width="17.42578125" style="5" customWidth="1"/>
    <col min="7427" max="7430" width="8.7109375" style="5"/>
    <col min="7431" max="7431" width="9.28515625" style="5" customWidth="1"/>
    <col min="7432" max="7681" width="8.7109375" style="5"/>
    <col min="7682" max="7682" width="17.42578125" style="5" customWidth="1"/>
    <col min="7683" max="7686" width="8.7109375" style="5"/>
    <col min="7687" max="7687" width="9.28515625" style="5" customWidth="1"/>
    <col min="7688" max="7937" width="8.7109375" style="5"/>
    <col min="7938" max="7938" width="17.42578125" style="5" customWidth="1"/>
    <col min="7939" max="7942" width="8.7109375" style="5"/>
    <col min="7943" max="7943" width="9.28515625" style="5" customWidth="1"/>
    <col min="7944" max="8193" width="8.7109375" style="5"/>
    <col min="8194" max="8194" width="17.42578125" style="5" customWidth="1"/>
    <col min="8195" max="8198" width="8.7109375" style="5"/>
    <col min="8199" max="8199" width="9.28515625" style="5" customWidth="1"/>
    <col min="8200" max="8449" width="8.7109375" style="5"/>
    <col min="8450" max="8450" width="17.42578125" style="5" customWidth="1"/>
    <col min="8451" max="8454" width="8.7109375" style="5"/>
    <col min="8455" max="8455" width="9.28515625" style="5" customWidth="1"/>
    <col min="8456" max="8705" width="8.7109375" style="5"/>
    <col min="8706" max="8706" width="17.42578125" style="5" customWidth="1"/>
    <col min="8707" max="8710" width="8.7109375" style="5"/>
    <col min="8711" max="8711" width="9.28515625" style="5" customWidth="1"/>
    <col min="8712" max="8961" width="8.7109375" style="5"/>
    <col min="8962" max="8962" width="17.42578125" style="5" customWidth="1"/>
    <col min="8963" max="8966" width="8.7109375" style="5"/>
    <col min="8967" max="8967" width="9.28515625" style="5" customWidth="1"/>
    <col min="8968" max="9217" width="8.7109375" style="5"/>
    <col min="9218" max="9218" width="17.42578125" style="5" customWidth="1"/>
    <col min="9219" max="9222" width="8.7109375" style="5"/>
    <col min="9223" max="9223" width="9.28515625" style="5" customWidth="1"/>
    <col min="9224" max="9473" width="8.7109375" style="5"/>
    <col min="9474" max="9474" width="17.42578125" style="5" customWidth="1"/>
    <col min="9475" max="9478" width="8.7109375" style="5"/>
    <col min="9479" max="9479" width="9.28515625" style="5" customWidth="1"/>
    <col min="9480" max="9729" width="8.7109375" style="5"/>
    <col min="9730" max="9730" width="17.42578125" style="5" customWidth="1"/>
    <col min="9731" max="9734" width="8.7109375" style="5"/>
    <col min="9735" max="9735" width="9.28515625" style="5" customWidth="1"/>
    <col min="9736" max="9985" width="8.7109375" style="5"/>
    <col min="9986" max="9986" width="17.42578125" style="5" customWidth="1"/>
    <col min="9987" max="9990" width="8.7109375" style="5"/>
    <col min="9991" max="9991" width="9.28515625" style="5" customWidth="1"/>
    <col min="9992" max="10241" width="8.7109375" style="5"/>
    <col min="10242" max="10242" width="17.42578125" style="5" customWidth="1"/>
    <col min="10243" max="10246" width="8.7109375" style="5"/>
    <col min="10247" max="10247" width="9.28515625" style="5" customWidth="1"/>
    <col min="10248" max="10497" width="8.7109375" style="5"/>
    <col min="10498" max="10498" width="17.42578125" style="5" customWidth="1"/>
    <col min="10499" max="10502" width="8.7109375" style="5"/>
    <col min="10503" max="10503" width="9.28515625" style="5" customWidth="1"/>
    <col min="10504" max="10753" width="8.7109375" style="5"/>
    <col min="10754" max="10754" width="17.42578125" style="5" customWidth="1"/>
    <col min="10755" max="10758" width="8.7109375" style="5"/>
    <col min="10759" max="10759" width="9.28515625" style="5" customWidth="1"/>
    <col min="10760" max="11009" width="8.7109375" style="5"/>
    <col min="11010" max="11010" width="17.42578125" style="5" customWidth="1"/>
    <col min="11011" max="11014" width="8.7109375" style="5"/>
    <col min="11015" max="11015" width="9.28515625" style="5" customWidth="1"/>
    <col min="11016" max="11265" width="8.7109375" style="5"/>
    <col min="11266" max="11266" width="17.42578125" style="5" customWidth="1"/>
    <col min="11267" max="11270" width="8.7109375" style="5"/>
    <col min="11271" max="11271" width="9.28515625" style="5" customWidth="1"/>
    <col min="11272" max="11521" width="8.7109375" style="5"/>
    <col min="11522" max="11522" width="17.42578125" style="5" customWidth="1"/>
    <col min="11523" max="11526" width="8.7109375" style="5"/>
    <col min="11527" max="11527" width="9.28515625" style="5" customWidth="1"/>
    <col min="11528" max="11777" width="8.7109375" style="5"/>
    <col min="11778" max="11778" width="17.42578125" style="5" customWidth="1"/>
    <col min="11779" max="11782" width="8.7109375" style="5"/>
    <col min="11783" max="11783" width="9.28515625" style="5" customWidth="1"/>
    <col min="11784" max="12033" width="8.7109375" style="5"/>
    <col min="12034" max="12034" width="17.42578125" style="5" customWidth="1"/>
    <col min="12035" max="12038" width="8.7109375" style="5"/>
    <col min="12039" max="12039" width="9.28515625" style="5" customWidth="1"/>
    <col min="12040" max="12289" width="8.7109375" style="5"/>
    <col min="12290" max="12290" width="17.42578125" style="5" customWidth="1"/>
    <col min="12291" max="12294" width="8.7109375" style="5"/>
    <col min="12295" max="12295" width="9.28515625" style="5" customWidth="1"/>
    <col min="12296" max="12545" width="8.7109375" style="5"/>
    <col min="12546" max="12546" width="17.42578125" style="5" customWidth="1"/>
    <col min="12547" max="12550" width="8.7109375" style="5"/>
    <col min="12551" max="12551" width="9.28515625" style="5" customWidth="1"/>
    <col min="12552" max="12801" width="8.7109375" style="5"/>
    <col min="12802" max="12802" width="17.42578125" style="5" customWidth="1"/>
    <col min="12803" max="12806" width="8.7109375" style="5"/>
    <col min="12807" max="12807" width="9.28515625" style="5" customWidth="1"/>
    <col min="12808" max="13057" width="8.7109375" style="5"/>
    <col min="13058" max="13058" width="17.42578125" style="5" customWidth="1"/>
    <col min="13059" max="13062" width="8.7109375" style="5"/>
    <col min="13063" max="13063" width="9.28515625" style="5" customWidth="1"/>
    <col min="13064" max="13313" width="8.7109375" style="5"/>
    <col min="13314" max="13314" width="17.42578125" style="5" customWidth="1"/>
    <col min="13315" max="13318" width="8.7109375" style="5"/>
    <col min="13319" max="13319" width="9.28515625" style="5" customWidth="1"/>
    <col min="13320" max="13569" width="8.7109375" style="5"/>
    <col min="13570" max="13570" width="17.42578125" style="5" customWidth="1"/>
    <col min="13571" max="13574" width="8.7109375" style="5"/>
    <col min="13575" max="13575" width="9.28515625" style="5" customWidth="1"/>
    <col min="13576" max="13825" width="8.7109375" style="5"/>
    <col min="13826" max="13826" width="17.42578125" style="5" customWidth="1"/>
    <col min="13827" max="13830" width="8.7109375" style="5"/>
    <col min="13831" max="13831" width="9.28515625" style="5" customWidth="1"/>
    <col min="13832" max="14081" width="8.7109375" style="5"/>
    <col min="14082" max="14082" width="17.42578125" style="5" customWidth="1"/>
    <col min="14083" max="14086" width="8.7109375" style="5"/>
    <col min="14087" max="14087" width="9.28515625" style="5" customWidth="1"/>
    <col min="14088" max="14337" width="8.7109375" style="5"/>
    <col min="14338" max="14338" width="17.42578125" style="5" customWidth="1"/>
    <col min="14339" max="14342" width="8.7109375" style="5"/>
    <col min="14343" max="14343" width="9.28515625" style="5" customWidth="1"/>
    <col min="14344" max="14593" width="8.7109375" style="5"/>
    <col min="14594" max="14594" width="17.42578125" style="5" customWidth="1"/>
    <col min="14595" max="14598" width="8.7109375" style="5"/>
    <col min="14599" max="14599" width="9.28515625" style="5" customWidth="1"/>
    <col min="14600" max="14849" width="8.7109375" style="5"/>
    <col min="14850" max="14850" width="17.42578125" style="5" customWidth="1"/>
    <col min="14851" max="14854" width="8.7109375" style="5"/>
    <col min="14855" max="14855" width="9.28515625" style="5" customWidth="1"/>
    <col min="14856" max="15105" width="8.7109375" style="5"/>
    <col min="15106" max="15106" width="17.42578125" style="5" customWidth="1"/>
    <col min="15107" max="15110" width="8.7109375" style="5"/>
    <col min="15111" max="15111" width="9.28515625" style="5" customWidth="1"/>
    <col min="15112" max="15361" width="8.7109375" style="5"/>
    <col min="15362" max="15362" width="17.42578125" style="5" customWidth="1"/>
    <col min="15363" max="15366" width="8.7109375" style="5"/>
    <col min="15367" max="15367" width="9.28515625" style="5" customWidth="1"/>
    <col min="15368" max="15617" width="8.7109375" style="5"/>
    <col min="15618" max="15618" width="17.42578125" style="5" customWidth="1"/>
    <col min="15619" max="15622" width="8.7109375" style="5"/>
    <col min="15623" max="15623" width="9.28515625" style="5" customWidth="1"/>
    <col min="15624" max="15873" width="8.7109375" style="5"/>
    <col min="15874" max="15874" width="17.42578125" style="5" customWidth="1"/>
    <col min="15875" max="15878" width="8.7109375" style="5"/>
    <col min="15879" max="15879" width="9.28515625" style="5" customWidth="1"/>
    <col min="15880" max="16129" width="8.7109375" style="5"/>
    <col min="16130" max="16130" width="17.42578125" style="5" customWidth="1"/>
    <col min="16131" max="16134" width="8.7109375" style="5"/>
    <col min="16135" max="16135" width="9.28515625" style="5" customWidth="1"/>
    <col min="16136" max="16384" width="8.7109375" style="5"/>
  </cols>
  <sheetData>
    <row r="2" spans="1:17" ht="15" customHeight="1" x14ac:dyDescent="0.25">
      <c r="A2" s="6"/>
      <c r="B2" s="6"/>
      <c r="C2" s="6"/>
      <c r="D2" s="6"/>
      <c r="E2" s="6"/>
      <c r="F2" s="6"/>
      <c r="G2" s="6"/>
      <c r="H2" s="6"/>
      <c r="I2" s="6"/>
    </row>
    <row r="3" spans="1:17" ht="15" customHeight="1" x14ac:dyDescent="0.25">
      <c r="A3" s="141" t="s">
        <v>15</v>
      </c>
      <c r="B3" s="141" t="s">
        <v>7</v>
      </c>
      <c r="C3" s="142" t="s">
        <v>8</v>
      </c>
      <c r="D3" s="143"/>
      <c r="E3" s="141" t="s">
        <v>11</v>
      </c>
      <c r="F3" s="141"/>
      <c r="G3" s="141" t="s">
        <v>13</v>
      </c>
      <c r="H3" s="141" t="s">
        <v>12</v>
      </c>
      <c r="I3" s="141" t="s">
        <v>14</v>
      </c>
    </row>
    <row r="4" spans="1:17" ht="15" customHeight="1" x14ac:dyDescent="0.25">
      <c r="A4" s="141"/>
      <c r="B4" s="141"/>
      <c r="C4" s="7" t="s">
        <v>9</v>
      </c>
      <c r="D4" s="7" t="s">
        <v>10</v>
      </c>
      <c r="E4" s="7" t="s">
        <v>9</v>
      </c>
      <c r="F4" s="7" t="s">
        <v>10</v>
      </c>
      <c r="G4" s="141"/>
      <c r="H4" s="141"/>
      <c r="I4" s="141"/>
    </row>
    <row r="5" spans="1:17" ht="15" customHeight="1" x14ac:dyDescent="0.25">
      <c r="A5" s="8">
        <v>1</v>
      </c>
      <c r="B5" s="8" t="s">
        <v>16</v>
      </c>
      <c r="C5" s="8"/>
      <c r="D5" s="8"/>
      <c r="E5" s="8"/>
      <c r="F5" s="8"/>
      <c r="G5" s="9">
        <f>E5+F5</f>
        <v>0</v>
      </c>
      <c r="H5" s="9">
        <f>(C5+D5)</f>
        <v>0</v>
      </c>
      <c r="I5" s="9">
        <f>G5*H5</f>
        <v>0</v>
      </c>
    </row>
    <row r="6" spans="1:17" ht="15" customHeight="1" x14ac:dyDescent="0.25">
      <c r="A6" s="8"/>
      <c r="B6" s="8" t="s">
        <v>44</v>
      </c>
      <c r="C6" s="8"/>
      <c r="D6" s="8"/>
      <c r="E6" s="8"/>
      <c r="F6" s="8"/>
      <c r="G6" s="9">
        <f t="shared" ref="G6:G32" si="0">E6+F6</f>
        <v>0</v>
      </c>
      <c r="H6" s="9">
        <f t="shared" ref="H6:H32" si="1">(C6+D6)</f>
        <v>0</v>
      </c>
      <c r="I6" s="9">
        <f>G6*H6</f>
        <v>0</v>
      </c>
    </row>
    <row r="7" spans="1:17" ht="15" customHeight="1" x14ac:dyDescent="0.25">
      <c r="A7" s="8">
        <v>2</v>
      </c>
      <c r="B7" s="8" t="s">
        <v>17</v>
      </c>
      <c r="C7" s="8"/>
      <c r="D7" s="8"/>
      <c r="E7" s="8"/>
      <c r="F7" s="8"/>
      <c r="G7" s="9">
        <f t="shared" si="0"/>
        <v>0</v>
      </c>
      <c r="H7" s="9">
        <f t="shared" si="1"/>
        <v>0</v>
      </c>
      <c r="I7" s="9">
        <f t="shared" ref="I7:I32" si="2">G7*H7</f>
        <v>0</v>
      </c>
    </row>
    <row r="8" spans="1:17" ht="15" customHeight="1" x14ac:dyDescent="0.25">
      <c r="A8" s="8">
        <v>3</v>
      </c>
      <c r="B8" s="8" t="s">
        <v>18</v>
      </c>
      <c r="C8" s="8"/>
      <c r="D8" s="8"/>
      <c r="E8" s="8"/>
      <c r="F8" s="8"/>
      <c r="G8" s="9">
        <f t="shared" si="0"/>
        <v>0</v>
      </c>
      <c r="H8" s="9">
        <f t="shared" si="1"/>
        <v>0</v>
      </c>
      <c r="I8" s="9">
        <f t="shared" si="2"/>
        <v>0</v>
      </c>
      <c r="K8" s="13"/>
      <c r="L8" s="13"/>
      <c r="M8" s="13"/>
      <c r="N8" s="13"/>
      <c r="O8" s="13"/>
      <c r="P8" s="13"/>
      <c r="Q8" s="13"/>
    </row>
    <row r="9" spans="1:17" ht="15" customHeight="1" x14ac:dyDescent="0.25">
      <c r="A9" s="8"/>
      <c r="B9" s="8" t="s">
        <v>19</v>
      </c>
      <c r="C9" s="8"/>
      <c r="D9" s="8"/>
      <c r="E9" s="8"/>
      <c r="F9" s="8"/>
      <c r="G9" s="9">
        <f t="shared" si="0"/>
        <v>0</v>
      </c>
      <c r="H9" s="9">
        <f t="shared" si="1"/>
        <v>0</v>
      </c>
      <c r="I9" s="9">
        <f t="shared" si="2"/>
        <v>0</v>
      </c>
      <c r="K9" s="13"/>
      <c r="L9" s="13"/>
      <c r="M9" s="13"/>
      <c r="N9" s="13"/>
      <c r="O9" s="13"/>
      <c r="P9" s="13"/>
      <c r="Q9" s="13"/>
    </row>
    <row r="10" spans="1:17" ht="15" customHeight="1" x14ac:dyDescent="0.25">
      <c r="A10" s="8"/>
      <c r="B10" s="8" t="s">
        <v>20</v>
      </c>
      <c r="C10" s="8"/>
      <c r="D10" s="8"/>
      <c r="E10" s="8"/>
      <c r="F10" s="8"/>
      <c r="G10" s="9">
        <f t="shared" si="0"/>
        <v>0</v>
      </c>
      <c r="H10" s="9">
        <f t="shared" si="1"/>
        <v>0</v>
      </c>
      <c r="I10" s="9">
        <f t="shared" si="2"/>
        <v>0</v>
      </c>
      <c r="K10" s="6"/>
      <c r="L10" s="6"/>
      <c r="M10" s="14"/>
      <c r="N10" s="6"/>
      <c r="O10" s="6"/>
      <c r="P10" s="14"/>
      <c r="Q10" s="14"/>
    </row>
    <row r="11" spans="1:17" ht="15" customHeight="1" x14ac:dyDescent="0.25">
      <c r="A11" s="8"/>
      <c r="B11" s="8" t="s">
        <v>21</v>
      </c>
      <c r="C11" s="8"/>
      <c r="D11" s="8"/>
      <c r="E11" s="8"/>
      <c r="F11" s="8"/>
      <c r="G11" s="9">
        <f t="shared" si="0"/>
        <v>0</v>
      </c>
      <c r="H11" s="9">
        <f t="shared" si="1"/>
        <v>0</v>
      </c>
      <c r="I11" s="9">
        <f t="shared" si="2"/>
        <v>0</v>
      </c>
    </row>
    <row r="12" spans="1:17" ht="15" customHeight="1" x14ac:dyDescent="0.25">
      <c r="A12" s="8">
        <v>4</v>
      </c>
      <c r="B12" s="8" t="s">
        <v>22</v>
      </c>
      <c r="C12" s="8"/>
      <c r="D12" s="8"/>
      <c r="E12" s="8"/>
      <c r="F12" s="8"/>
      <c r="G12" s="9">
        <f t="shared" si="0"/>
        <v>0</v>
      </c>
      <c r="H12" s="9">
        <f t="shared" si="1"/>
        <v>0</v>
      </c>
      <c r="I12" s="9">
        <f t="shared" si="2"/>
        <v>0</v>
      </c>
    </row>
    <row r="13" spans="1:17" ht="15" customHeight="1" x14ac:dyDescent="0.25">
      <c r="A13" s="8"/>
      <c r="B13" s="8" t="s">
        <v>23</v>
      </c>
      <c r="C13" s="8"/>
      <c r="D13" s="8"/>
      <c r="E13" s="8"/>
      <c r="F13" s="8"/>
      <c r="G13" s="9">
        <f t="shared" si="0"/>
        <v>0</v>
      </c>
      <c r="H13" s="9">
        <f t="shared" si="1"/>
        <v>0</v>
      </c>
      <c r="I13" s="9">
        <f t="shared" si="2"/>
        <v>0</v>
      </c>
    </row>
    <row r="14" spans="1:17" ht="15" customHeight="1" x14ac:dyDescent="0.25">
      <c r="A14" s="8"/>
      <c r="B14" s="8" t="s">
        <v>24</v>
      </c>
      <c r="C14" s="8"/>
      <c r="D14" s="8"/>
      <c r="E14" s="8"/>
      <c r="F14" s="8"/>
      <c r="G14" s="9">
        <f t="shared" si="0"/>
        <v>0</v>
      </c>
      <c r="H14" s="9">
        <f t="shared" si="1"/>
        <v>0</v>
      </c>
      <c r="I14" s="9">
        <f t="shared" si="2"/>
        <v>0</v>
      </c>
    </row>
    <row r="15" spans="1:17" ht="15" customHeight="1" x14ac:dyDescent="0.25">
      <c r="A15" s="8"/>
      <c r="B15" s="8" t="s">
        <v>25</v>
      </c>
      <c r="C15" s="8"/>
      <c r="D15" s="8"/>
      <c r="E15" s="8"/>
      <c r="F15" s="8"/>
      <c r="G15" s="9">
        <f t="shared" si="0"/>
        <v>0</v>
      </c>
      <c r="H15" s="9">
        <f t="shared" si="1"/>
        <v>0</v>
      </c>
      <c r="I15" s="9">
        <f t="shared" si="2"/>
        <v>0</v>
      </c>
    </row>
    <row r="16" spans="1:17" ht="15" customHeight="1" x14ac:dyDescent="0.25">
      <c r="A16" s="8">
        <v>5</v>
      </c>
      <c r="B16" s="8" t="s">
        <v>26</v>
      </c>
      <c r="C16" s="8"/>
      <c r="D16" s="8"/>
      <c r="E16" s="8"/>
      <c r="F16" s="8"/>
      <c r="G16" s="9">
        <f t="shared" si="0"/>
        <v>0</v>
      </c>
      <c r="H16" s="9">
        <f t="shared" si="1"/>
        <v>0</v>
      </c>
      <c r="I16" s="9">
        <f t="shared" si="2"/>
        <v>0</v>
      </c>
    </row>
    <row r="17" spans="1:9" ht="15" customHeight="1" x14ac:dyDescent="0.25">
      <c r="A17" s="8"/>
      <c r="B17" s="8" t="s">
        <v>27</v>
      </c>
      <c r="C17" s="10"/>
      <c r="D17" s="10"/>
      <c r="E17" s="10"/>
      <c r="F17" s="10"/>
      <c r="G17" s="9">
        <f t="shared" si="0"/>
        <v>0</v>
      </c>
      <c r="H17" s="9">
        <f t="shared" si="1"/>
        <v>0</v>
      </c>
      <c r="I17" s="9">
        <f t="shared" si="2"/>
        <v>0</v>
      </c>
    </row>
    <row r="18" spans="1:9" ht="15" customHeight="1" x14ac:dyDescent="0.25">
      <c r="A18" s="8"/>
      <c r="B18" s="8" t="s">
        <v>28</v>
      </c>
      <c r="C18" s="8"/>
      <c r="D18" s="8"/>
      <c r="E18" s="8"/>
      <c r="F18" s="11"/>
      <c r="G18" s="9">
        <f t="shared" si="0"/>
        <v>0</v>
      </c>
      <c r="H18" s="9">
        <f t="shared" si="1"/>
        <v>0</v>
      </c>
      <c r="I18" s="9">
        <f t="shared" si="2"/>
        <v>0</v>
      </c>
    </row>
    <row r="19" spans="1:9" ht="15" customHeight="1" x14ac:dyDescent="0.25">
      <c r="A19" s="8">
        <v>6</v>
      </c>
      <c r="B19" s="8" t="s">
        <v>29</v>
      </c>
      <c r="C19" s="8"/>
      <c r="D19" s="8"/>
      <c r="E19" s="8"/>
      <c r="F19" s="11"/>
      <c r="G19" s="9">
        <f t="shared" si="0"/>
        <v>0</v>
      </c>
      <c r="H19" s="9">
        <f t="shared" si="1"/>
        <v>0</v>
      </c>
      <c r="I19" s="9">
        <f t="shared" si="2"/>
        <v>0</v>
      </c>
    </row>
    <row r="20" spans="1:9" ht="15" customHeight="1" x14ac:dyDescent="0.25">
      <c r="A20" s="8"/>
      <c r="B20" s="8" t="s">
        <v>30</v>
      </c>
      <c r="C20" s="8"/>
      <c r="D20" s="8"/>
      <c r="E20" s="8"/>
      <c r="F20" s="11"/>
      <c r="G20" s="9">
        <f t="shared" si="0"/>
        <v>0</v>
      </c>
      <c r="H20" s="9">
        <f t="shared" si="1"/>
        <v>0</v>
      </c>
      <c r="I20" s="9">
        <f t="shared" si="2"/>
        <v>0</v>
      </c>
    </row>
    <row r="21" spans="1:9" ht="15" customHeight="1" x14ac:dyDescent="0.25">
      <c r="A21" s="8"/>
      <c r="B21" s="8" t="s">
        <v>45</v>
      </c>
      <c r="C21" s="8"/>
      <c r="D21" s="8"/>
      <c r="E21" s="8"/>
      <c r="F21" s="11"/>
      <c r="G21" s="9">
        <f t="shared" si="0"/>
        <v>0</v>
      </c>
      <c r="H21" s="9">
        <f t="shared" si="1"/>
        <v>0</v>
      </c>
      <c r="I21" s="9">
        <f t="shared" si="2"/>
        <v>0</v>
      </c>
    </row>
    <row r="22" spans="1:9" ht="15" customHeight="1" x14ac:dyDescent="0.25">
      <c r="A22" s="8"/>
      <c r="B22" s="8" t="s">
        <v>46</v>
      </c>
      <c r="C22" s="8"/>
      <c r="D22" s="8"/>
      <c r="E22" s="8"/>
      <c r="F22" s="11"/>
      <c r="G22" s="9">
        <f t="shared" si="0"/>
        <v>0</v>
      </c>
      <c r="H22" s="9">
        <f t="shared" si="1"/>
        <v>0</v>
      </c>
      <c r="I22" s="9">
        <f t="shared" si="2"/>
        <v>0</v>
      </c>
    </row>
    <row r="23" spans="1:9" ht="15" customHeight="1" x14ac:dyDescent="0.25">
      <c r="A23" s="8">
        <v>7</v>
      </c>
      <c r="B23" s="8" t="s">
        <v>31</v>
      </c>
      <c r="C23" s="8"/>
      <c r="D23" s="8"/>
      <c r="E23" s="8"/>
      <c r="F23" s="11"/>
      <c r="G23" s="9">
        <f t="shared" si="0"/>
        <v>0</v>
      </c>
      <c r="H23" s="9">
        <f t="shared" si="1"/>
        <v>0</v>
      </c>
      <c r="I23" s="9">
        <f t="shared" si="2"/>
        <v>0</v>
      </c>
    </row>
    <row r="24" spans="1:9" ht="15" customHeight="1" x14ac:dyDescent="0.25">
      <c r="A24" s="8"/>
      <c r="B24" s="8" t="s">
        <v>32</v>
      </c>
      <c r="C24" s="8"/>
      <c r="D24" s="8"/>
      <c r="E24" s="8"/>
      <c r="F24" s="11"/>
      <c r="G24" s="9">
        <f t="shared" si="0"/>
        <v>0</v>
      </c>
      <c r="H24" s="9">
        <f t="shared" si="1"/>
        <v>0</v>
      </c>
      <c r="I24" s="9">
        <f t="shared" si="2"/>
        <v>0</v>
      </c>
    </row>
    <row r="25" spans="1:9" ht="15" customHeight="1" x14ac:dyDescent="0.25">
      <c r="A25" s="8"/>
      <c r="B25" s="8" t="s">
        <v>33</v>
      </c>
      <c r="C25" s="8"/>
      <c r="D25" s="8"/>
      <c r="E25" s="8"/>
      <c r="F25" s="11"/>
      <c r="G25" s="9">
        <f t="shared" si="0"/>
        <v>0</v>
      </c>
      <c r="H25" s="9">
        <f t="shared" si="1"/>
        <v>0</v>
      </c>
      <c r="I25" s="9">
        <f t="shared" si="2"/>
        <v>0</v>
      </c>
    </row>
    <row r="26" spans="1:9" ht="15" customHeight="1" x14ac:dyDescent="0.25">
      <c r="A26" s="8">
        <v>8</v>
      </c>
      <c r="B26" s="8" t="s">
        <v>34</v>
      </c>
      <c r="C26" s="8"/>
      <c r="D26" s="8"/>
      <c r="E26" s="8"/>
      <c r="F26" s="11"/>
      <c r="G26" s="9">
        <f t="shared" si="0"/>
        <v>0</v>
      </c>
      <c r="H26" s="9">
        <f t="shared" si="1"/>
        <v>0</v>
      </c>
      <c r="I26" s="9">
        <f t="shared" si="2"/>
        <v>0</v>
      </c>
    </row>
    <row r="27" spans="1:9" ht="15" customHeight="1" x14ac:dyDescent="0.25">
      <c r="A27" s="8"/>
      <c r="B27" s="8" t="s">
        <v>35</v>
      </c>
      <c r="C27" s="8"/>
      <c r="D27" s="8"/>
      <c r="E27" s="8"/>
      <c r="F27" s="11"/>
      <c r="G27" s="9">
        <f t="shared" si="0"/>
        <v>0</v>
      </c>
      <c r="H27" s="9">
        <f t="shared" si="1"/>
        <v>0</v>
      </c>
      <c r="I27" s="9">
        <f t="shared" si="2"/>
        <v>0</v>
      </c>
    </row>
    <row r="28" spans="1:9" ht="15" customHeight="1" x14ac:dyDescent="0.25">
      <c r="A28" s="8"/>
      <c r="B28" s="8" t="s">
        <v>36</v>
      </c>
      <c r="C28" s="8"/>
      <c r="D28" s="8"/>
      <c r="E28" s="8"/>
      <c r="F28" s="11"/>
      <c r="G28" s="9">
        <f t="shared" si="0"/>
        <v>0</v>
      </c>
      <c r="H28" s="9">
        <f t="shared" si="1"/>
        <v>0</v>
      </c>
      <c r="I28" s="9">
        <f t="shared" si="2"/>
        <v>0</v>
      </c>
    </row>
    <row r="29" spans="1:9" ht="15" customHeight="1" x14ac:dyDescent="0.25">
      <c r="A29" s="8">
        <v>9</v>
      </c>
      <c r="B29" s="8" t="s">
        <v>37</v>
      </c>
      <c r="C29" s="8"/>
      <c r="D29" s="8"/>
      <c r="E29" s="8"/>
      <c r="F29" s="11"/>
      <c r="G29" s="9">
        <f t="shared" si="0"/>
        <v>0</v>
      </c>
      <c r="H29" s="9">
        <f t="shared" si="1"/>
        <v>0</v>
      </c>
      <c r="I29" s="9">
        <f t="shared" si="2"/>
        <v>0</v>
      </c>
    </row>
    <row r="30" spans="1:9" ht="15" customHeight="1" x14ac:dyDescent="0.25">
      <c r="A30" s="8"/>
      <c r="B30" s="8" t="s">
        <v>38</v>
      </c>
      <c r="C30" s="8"/>
      <c r="D30" s="8"/>
      <c r="E30" s="8"/>
      <c r="F30" s="11"/>
      <c r="G30" s="9">
        <f t="shared" si="0"/>
        <v>0</v>
      </c>
      <c r="H30" s="9">
        <f t="shared" si="1"/>
        <v>0</v>
      </c>
      <c r="I30" s="9">
        <f t="shared" si="2"/>
        <v>0</v>
      </c>
    </row>
    <row r="31" spans="1:9" ht="15" customHeight="1" x14ac:dyDescent="0.25">
      <c r="A31" s="8"/>
      <c r="B31" s="8" t="s">
        <v>39</v>
      </c>
      <c r="C31" s="8"/>
      <c r="D31" s="8"/>
      <c r="E31" s="8"/>
      <c r="F31" s="11"/>
      <c r="G31" s="9">
        <f t="shared" si="0"/>
        <v>0</v>
      </c>
      <c r="H31" s="9">
        <f t="shared" si="1"/>
        <v>0</v>
      </c>
      <c r="I31" s="9">
        <f t="shared" si="2"/>
        <v>0</v>
      </c>
    </row>
    <row r="32" spans="1:9" ht="15" customHeight="1" x14ac:dyDescent="0.25">
      <c r="A32" s="8">
        <v>10</v>
      </c>
      <c r="B32" s="8" t="s">
        <v>40</v>
      </c>
      <c r="C32" s="8"/>
      <c r="D32" s="8"/>
      <c r="E32" s="8"/>
      <c r="F32" s="11"/>
      <c r="G32" s="9">
        <f t="shared" si="0"/>
        <v>0</v>
      </c>
      <c r="H32" s="9">
        <f t="shared" si="1"/>
        <v>0</v>
      </c>
      <c r="I32" s="9">
        <f t="shared" si="2"/>
        <v>0</v>
      </c>
    </row>
    <row r="33" spans="1:10" ht="15" customHeight="1" x14ac:dyDescent="0.25">
      <c r="A33" s="8"/>
      <c r="B33" s="8"/>
      <c r="C33" s="8"/>
      <c r="D33" s="8"/>
      <c r="E33" s="8"/>
      <c r="F33" s="11"/>
      <c r="G33" s="9"/>
      <c r="H33" s="10"/>
      <c r="I33" s="8"/>
    </row>
    <row r="34" spans="1:10" ht="15" customHeight="1" x14ac:dyDescent="0.25">
      <c r="A34" s="8"/>
      <c r="B34" s="8"/>
      <c r="C34" s="8"/>
      <c r="D34" s="8"/>
      <c r="E34" s="8"/>
      <c r="F34" s="11"/>
      <c r="G34" s="9"/>
      <c r="H34" s="8"/>
      <c r="I34" s="8"/>
    </row>
    <row r="35" spans="1:10" ht="15" customHeight="1" x14ac:dyDescent="0.25">
      <c r="A35" s="8"/>
      <c r="B35" s="7" t="s">
        <v>41</v>
      </c>
      <c r="C35" s="8"/>
      <c r="D35" s="8"/>
      <c r="E35" s="8"/>
      <c r="F35" s="11"/>
      <c r="G35" s="8"/>
      <c r="H35" s="10"/>
      <c r="I35" s="9">
        <f>SUM(I5:I18)</f>
        <v>0</v>
      </c>
      <c r="J35" s="5">
        <f>I35*10.764</f>
        <v>0</v>
      </c>
    </row>
    <row r="36" spans="1:10" ht="15" customHeight="1" x14ac:dyDescent="0.25">
      <c r="A36" s="8"/>
      <c r="B36" s="7" t="s">
        <v>47</v>
      </c>
      <c r="C36" s="8"/>
      <c r="D36" s="8"/>
      <c r="E36" s="8"/>
      <c r="F36" s="11"/>
      <c r="G36" s="8"/>
      <c r="H36" s="10"/>
      <c r="I36" s="9">
        <f>SUM(I19:I28)</f>
        <v>0</v>
      </c>
      <c r="J36" s="5">
        <f>I36*10.764</f>
        <v>0</v>
      </c>
    </row>
    <row r="37" spans="1:10" ht="15" customHeight="1" x14ac:dyDescent="0.25">
      <c r="A37" s="8"/>
      <c r="B37" s="7" t="s">
        <v>48</v>
      </c>
      <c r="C37" s="8"/>
      <c r="D37" s="8"/>
      <c r="E37" s="8"/>
      <c r="F37" s="11"/>
      <c r="G37" s="8"/>
      <c r="H37" s="10"/>
      <c r="I37" s="12">
        <f>SUM(I29:I31)</f>
        <v>0</v>
      </c>
      <c r="J37" s="5">
        <f>I37*10.764</f>
        <v>0</v>
      </c>
    </row>
    <row r="38" spans="1:10" ht="15" customHeight="1" x14ac:dyDescent="0.25">
      <c r="A38" s="8"/>
      <c r="B38" s="7" t="s">
        <v>42</v>
      </c>
      <c r="C38" s="8"/>
      <c r="D38" s="8"/>
      <c r="E38" s="8"/>
      <c r="F38" s="11"/>
      <c r="G38" s="8"/>
      <c r="H38" s="10"/>
      <c r="I38" s="9">
        <f>SUM(I5:I28)</f>
        <v>0</v>
      </c>
      <c r="J38" s="5">
        <f>I38*10.764</f>
        <v>0</v>
      </c>
    </row>
    <row r="39" spans="1:10" ht="15" customHeight="1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10" ht="15" customHeight="1" x14ac:dyDescent="0.25">
      <c r="A40" s="6"/>
      <c r="B40" s="6"/>
      <c r="C40" s="6"/>
      <c r="D40" s="6"/>
      <c r="E40" s="6"/>
      <c r="F40" s="6"/>
      <c r="G40" s="6"/>
      <c r="H40" s="6"/>
      <c r="I40" s="6"/>
    </row>
  </sheetData>
  <mergeCells count="7">
    <mergeCell ref="I3:I4"/>
    <mergeCell ref="A3:A4"/>
    <mergeCell ref="B3:B4"/>
    <mergeCell ref="C3:D3"/>
    <mergeCell ref="E3:F3"/>
    <mergeCell ref="G3:G4"/>
    <mergeCell ref="H3:H4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workbookViewId="0">
      <selection activeCell="K15" sqref="K15"/>
    </sheetView>
  </sheetViews>
  <sheetFormatPr defaultColWidth="8.7109375" defaultRowHeight="15" customHeight="1" x14ac:dyDescent="0.25"/>
  <cols>
    <col min="1" max="1" width="8.7109375" style="5"/>
    <col min="2" max="2" width="17.42578125" style="5" customWidth="1"/>
    <col min="3" max="3" width="8.7109375" style="5"/>
    <col min="4" max="4" width="0" style="5" hidden="1" customWidth="1"/>
    <col min="5" max="5" width="8.7109375" style="5"/>
    <col min="6" max="6" width="0" style="5" hidden="1" customWidth="1"/>
    <col min="7" max="7" width="9.28515625" style="5" customWidth="1"/>
    <col min="8" max="257" width="8.7109375" style="5"/>
    <col min="258" max="258" width="17.42578125" style="5" customWidth="1"/>
    <col min="259" max="262" width="8.7109375" style="5"/>
    <col min="263" max="263" width="9.28515625" style="5" customWidth="1"/>
    <col min="264" max="513" width="8.7109375" style="5"/>
    <col min="514" max="514" width="17.42578125" style="5" customWidth="1"/>
    <col min="515" max="518" width="8.7109375" style="5"/>
    <col min="519" max="519" width="9.28515625" style="5" customWidth="1"/>
    <col min="520" max="769" width="8.7109375" style="5"/>
    <col min="770" max="770" width="17.42578125" style="5" customWidth="1"/>
    <col min="771" max="774" width="8.7109375" style="5"/>
    <col min="775" max="775" width="9.28515625" style="5" customWidth="1"/>
    <col min="776" max="1025" width="8.7109375" style="5"/>
    <col min="1026" max="1026" width="17.42578125" style="5" customWidth="1"/>
    <col min="1027" max="1030" width="8.7109375" style="5"/>
    <col min="1031" max="1031" width="9.28515625" style="5" customWidth="1"/>
    <col min="1032" max="1281" width="8.7109375" style="5"/>
    <col min="1282" max="1282" width="17.42578125" style="5" customWidth="1"/>
    <col min="1283" max="1286" width="8.7109375" style="5"/>
    <col min="1287" max="1287" width="9.28515625" style="5" customWidth="1"/>
    <col min="1288" max="1537" width="8.7109375" style="5"/>
    <col min="1538" max="1538" width="17.42578125" style="5" customWidth="1"/>
    <col min="1539" max="1542" width="8.7109375" style="5"/>
    <col min="1543" max="1543" width="9.28515625" style="5" customWidth="1"/>
    <col min="1544" max="1793" width="8.7109375" style="5"/>
    <col min="1794" max="1794" width="17.42578125" style="5" customWidth="1"/>
    <col min="1795" max="1798" width="8.7109375" style="5"/>
    <col min="1799" max="1799" width="9.28515625" style="5" customWidth="1"/>
    <col min="1800" max="2049" width="8.7109375" style="5"/>
    <col min="2050" max="2050" width="17.42578125" style="5" customWidth="1"/>
    <col min="2051" max="2054" width="8.7109375" style="5"/>
    <col min="2055" max="2055" width="9.28515625" style="5" customWidth="1"/>
    <col min="2056" max="2305" width="8.7109375" style="5"/>
    <col min="2306" max="2306" width="17.42578125" style="5" customWidth="1"/>
    <col min="2307" max="2310" width="8.7109375" style="5"/>
    <col min="2311" max="2311" width="9.28515625" style="5" customWidth="1"/>
    <col min="2312" max="2561" width="8.7109375" style="5"/>
    <col min="2562" max="2562" width="17.42578125" style="5" customWidth="1"/>
    <col min="2563" max="2566" width="8.7109375" style="5"/>
    <col min="2567" max="2567" width="9.28515625" style="5" customWidth="1"/>
    <col min="2568" max="2817" width="8.7109375" style="5"/>
    <col min="2818" max="2818" width="17.42578125" style="5" customWidth="1"/>
    <col min="2819" max="2822" width="8.7109375" style="5"/>
    <col min="2823" max="2823" width="9.28515625" style="5" customWidth="1"/>
    <col min="2824" max="3073" width="8.7109375" style="5"/>
    <col min="3074" max="3074" width="17.42578125" style="5" customWidth="1"/>
    <col min="3075" max="3078" width="8.7109375" style="5"/>
    <col min="3079" max="3079" width="9.28515625" style="5" customWidth="1"/>
    <col min="3080" max="3329" width="8.7109375" style="5"/>
    <col min="3330" max="3330" width="17.42578125" style="5" customWidth="1"/>
    <col min="3331" max="3334" width="8.7109375" style="5"/>
    <col min="3335" max="3335" width="9.28515625" style="5" customWidth="1"/>
    <col min="3336" max="3585" width="8.7109375" style="5"/>
    <col min="3586" max="3586" width="17.42578125" style="5" customWidth="1"/>
    <col min="3587" max="3590" width="8.7109375" style="5"/>
    <col min="3591" max="3591" width="9.28515625" style="5" customWidth="1"/>
    <col min="3592" max="3841" width="8.7109375" style="5"/>
    <col min="3842" max="3842" width="17.42578125" style="5" customWidth="1"/>
    <col min="3843" max="3846" width="8.7109375" style="5"/>
    <col min="3847" max="3847" width="9.28515625" style="5" customWidth="1"/>
    <col min="3848" max="4097" width="8.7109375" style="5"/>
    <col min="4098" max="4098" width="17.42578125" style="5" customWidth="1"/>
    <col min="4099" max="4102" width="8.7109375" style="5"/>
    <col min="4103" max="4103" width="9.28515625" style="5" customWidth="1"/>
    <col min="4104" max="4353" width="8.7109375" style="5"/>
    <col min="4354" max="4354" width="17.42578125" style="5" customWidth="1"/>
    <col min="4355" max="4358" width="8.7109375" style="5"/>
    <col min="4359" max="4359" width="9.28515625" style="5" customWidth="1"/>
    <col min="4360" max="4609" width="8.7109375" style="5"/>
    <col min="4610" max="4610" width="17.42578125" style="5" customWidth="1"/>
    <col min="4611" max="4614" width="8.7109375" style="5"/>
    <col min="4615" max="4615" width="9.28515625" style="5" customWidth="1"/>
    <col min="4616" max="4865" width="8.7109375" style="5"/>
    <col min="4866" max="4866" width="17.42578125" style="5" customWidth="1"/>
    <col min="4867" max="4870" width="8.7109375" style="5"/>
    <col min="4871" max="4871" width="9.28515625" style="5" customWidth="1"/>
    <col min="4872" max="5121" width="8.7109375" style="5"/>
    <col min="5122" max="5122" width="17.42578125" style="5" customWidth="1"/>
    <col min="5123" max="5126" width="8.7109375" style="5"/>
    <col min="5127" max="5127" width="9.28515625" style="5" customWidth="1"/>
    <col min="5128" max="5377" width="8.7109375" style="5"/>
    <col min="5378" max="5378" width="17.42578125" style="5" customWidth="1"/>
    <col min="5379" max="5382" width="8.7109375" style="5"/>
    <col min="5383" max="5383" width="9.28515625" style="5" customWidth="1"/>
    <col min="5384" max="5633" width="8.7109375" style="5"/>
    <col min="5634" max="5634" width="17.42578125" style="5" customWidth="1"/>
    <col min="5635" max="5638" width="8.7109375" style="5"/>
    <col min="5639" max="5639" width="9.28515625" style="5" customWidth="1"/>
    <col min="5640" max="5889" width="8.7109375" style="5"/>
    <col min="5890" max="5890" width="17.42578125" style="5" customWidth="1"/>
    <col min="5891" max="5894" width="8.7109375" style="5"/>
    <col min="5895" max="5895" width="9.28515625" style="5" customWidth="1"/>
    <col min="5896" max="6145" width="8.7109375" style="5"/>
    <col min="6146" max="6146" width="17.42578125" style="5" customWidth="1"/>
    <col min="6147" max="6150" width="8.7109375" style="5"/>
    <col min="6151" max="6151" width="9.28515625" style="5" customWidth="1"/>
    <col min="6152" max="6401" width="8.7109375" style="5"/>
    <col min="6402" max="6402" width="17.42578125" style="5" customWidth="1"/>
    <col min="6403" max="6406" width="8.7109375" style="5"/>
    <col min="6407" max="6407" width="9.28515625" style="5" customWidth="1"/>
    <col min="6408" max="6657" width="8.7109375" style="5"/>
    <col min="6658" max="6658" width="17.42578125" style="5" customWidth="1"/>
    <col min="6659" max="6662" width="8.7109375" style="5"/>
    <col min="6663" max="6663" width="9.28515625" style="5" customWidth="1"/>
    <col min="6664" max="6913" width="8.7109375" style="5"/>
    <col min="6914" max="6914" width="17.42578125" style="5" customWidth="1"/>
    <col min="6915" max="6918" width="8.7109375" style="5"/>
    <col min="6919" max="6919" width="9.28515625" style="5" customWidth="1"/>
    <col min="6920" max="7169" width="8.7109375" style="5"/>
    <col min="7170" max="7170" width="17.42578125" style="5" customWidth="1"/>
    <col min="7171" max="7174" width="8.7109375" style="5"/>
    <col min="7175" max="7175" width="9.28515625" style="5" customWidth="1"/>
    <col min="7176" max="7425" width="8.7109375" style="5"/>
    <col min="7426" max="7426" width="17.42578125" style="5" customWidth="1"/>
    <col min="7427" max="7430" width="8.7109375" style="5"/>
    <col min="7431" max="7431" width="9.28515625" style="5" customWidth="1"/>
    <col min="7432" max="7681" width="8.7109375" style="5"/>
    <col min="7682" max="7682" width="17.42578125" style="5" customWidth="1"/>
    <col min="7683" max="7686" width="8.7109375" style="5"/>
    <col min="7687" max="7687" width="9.28515625" style="5" customWidth="1"/>
    <col min="7688" max="7937" width="8.7109375" style="5"/>
    <col min="7938" max="7938" width="17.42578125" style="5" customWidth="1"/>
    <col min="7939" max="7942" width="8.7109375" style="5"/>
    <col min="7943" max="7943" width="9.28515625" style="5" customWidth="1"/>
    <col min="7944" max="8193" width="8.7109375" style="5"/>
    <col min="8194" max="8194" width="17.42578125" style="5" customWidth="1"/>
    <col min="8195" max="8198" width="8.7109375" style="5"/>
    <col min="8199" max="8199" width="9.28515625" style="5" customWidth="1"/>
    <col min="8200" max="8449" width="8.7109375" style="5"/>
    <col min="8450" max="8450" width="17.42578125" style="5" customWidth="1"/>
    <col min="8451" max="8454" width="8.7109375" style="5"/>
    <col min="8455" max="8455" width="9.28515625" style="5" customWidth="1"/>
    <col min="8456" max="8705" width="8.7109375" style="5"/>
    <col min="8706" max="8706" width="17.42578125" style="5" customWidth="1"/>
    <col min="8707" max="8710" width="8.7109375" style="5"/>
    <col min="8711" max="8711" width="9.28515625" style="5" customWidth="1"/>
    <col min="8712" max="8961" width="8.7109375" style="5"/>
    <col min="8962" max="8962" width="17.42578125" style="5" customWidth="1"/>
    <col min="8963" max="8966" width="8.7109375" style="5"/>
    <col min="8967" max="8967" width="9.28515625" style="5" customWidth="1"/>
    <col min="8968" max="9217" width="8.7109375" style="5"/>
    <col min="9218" max="9218" width="17.42578125" style="5" customWidth="1"/>
    <col min="9219" max="9222" width="8.7109375" style="5"/>
    <col min="9223" max="9223" width="9.28515625" style="5" customWidth="1"/>
    <col min="9224" max="9473" width="8.7109375" style="5"/>
    <col min="9474" max="9474" width="17.42578125" style="5" customWidth="1"/>
    <col min="9475" max="9478" width="8.7109375" style="5"/>
    <col min="9479" max="9479" width="9.28515625" style="5" customWidth="1"/>
    <col min="9480" max="9729" width="8.7109375" style="5"/>
    <col min="9730" max="9730" width="17.42578125" style="5" customWidth="1"/>
    <col min="9731" max="9734" width="8.7109375" style="5"/>
    <col min="9735" max="9735" width="9.28515625" style="5" customWidth="1"/>
    <col min="9736" max="9985" width="8.7109375" style="5"/>
    <col min="9986" max="9986" width="17.42578125" style="5" customWidth="1"/>
    <col min="9987" max="9990" width="8.7109375" style="5"/>
    <col min="9991" max="9991" width="9.28515625" style="5" customWidth="1"/>
    <col min="9992" max="10241" width="8.7109375" style="5"/>
    <col min="10242" max="10242" width="17.42578125" style="5" customWidth="1"/>
    <col min="10243" max="10246" width="8.7109375" style="5"/>
    <col min="10247" max="10247" width="9.28515625" style="5" customWidth="1"/>
    <col min="10248" max="10497" width="8.7109375" style="5"/>
    <col min="10498" max="10498" width="17.42578125" style="5" customWidth="1"/>
    <col min="10499" max="10502" width="8.7109375" style="5"/>
    <col min="10503" max="10503" width="9.28515625" style="5" customWidth="1"/>
    <col min="10504" max="10753" width="8.7109375" style="5"/>
    <col min="10754" max="10754" width="17.42578125" style="5" customWidth="1"/>
    <col min="10755" max="10758" width="8.7109375" style="5"/>
    <col min="10759" max="10759" width="9.28515625" style="5" customWidth="1"/>
    <col min="10760" max="11009" width="8.7109375" style="5"/>
    <col min="11010" max="11010" width="17.42578125" style="5" customWidth="1"/>
    <col min="11011" max="11014" width="8.7109375" style="5"/>
    <col min="11015" max="11015" width="9.28515625" style="5" customWidth="1"/>
    <col min="11016" max="11265" width="8.7109375" style="5"/>
    <col min="11266" max="11266" width="17.42578125" style="5" customWidth="1"/>
    <col min="11267" max="11270" width="8.7109375" style="5"/>
    <col min="11271" max="11271" width="9.28515625" style="5" customWidth="1"/>
    <col min="11272" max="11521" width="8.7109375" style="5"/>
    <col min="11522" max="11522" width="17.42578125" style="5" customWidth="1"/>
    <col min="11523" max="11526" width="8.7109375" style="5"/>
    <col min="11527" max="11527" width="9.28515625" style="5" customWidth="1"/>
    <col min="11528" max="11777" width="8.7109375" style="5"/>
    <col min="11778" max="11778" width="17.42578125" style="5" customWidth="1"/>
    <col min="11779" max="11782" width="8.7109375" style="5"/>
    <col min="11783" max="11783" width="9.28515625" style="5" customWidth="1"/>
    <col min="11784" max="12033" width="8.7109375" style="5"/>
    <col min="12034" max="12034" width="17.42578125" style="5" customWidth="1"/>
    <col min="12035" max="12038" width="8.7109375" style="5"/>
    <col min="12039" max="12039" width="9.28515625" style="5" customWidth="1"/>
    <col min="12040" max="12289" width="8.7109375" style="5"/>
    <col min="12290" max="12290" width="17.42578125" style="5" customWidth="1"/>
    <col min="12291" max="12294" width="8.7109375" style="5"/>
    <col min="12295" max="12295" width="9.28515625" style="5" customWidth="1"/>
    <col min="12296" max="12545" width="8.7109375" style="5"/>
    <col min="12546" max="12546" width="17.42578125" style="5" customWidth="1"/>
    <col min="12547" max="12550" width="8.7109375" style="5"/>
    <col min="12551" max="12551" width="9.28515625" style="5" customWidth="1"/>
    <col min="12552" max="12801" width="8.7109375" style="5"/>
    <col min="12802" max="12802" width="17.42578125" style="5" customWidth="1"/>
    <col min="12803" max="12806" width="8.7109375" style="5"/>
    <col min="12807" max="12807" width="9.28515625" style="5" customWidth="1"/>
    <col min="12808" max="13057" width="8.7109375" style="5"/>
    <col min="13058" max="13058" width="17.42578125" style="5" customWidth="1"/>
    <col min="13059" max="13062" width="8.7109375" style="5"/>
    <col min="13063" max="13063" width="9.28515625" style="5" customWidth="1"/>
    <col min="13064" max="13313" width="8.7109375" style="5"/>
    <col min="13314" max="13314" width="17.42578125" style="5" customWidth="1"/>
    <col min="13315" max="13318" width="8.7109375" style="5"/>
    <col min="13319" max="13319" width="9.28515625" style="5" customWidth="1"/>
    <col min="13320" max="13569" width="8.7109375" style="5"/>
    <col min="13570" max="13570" width="17.42578125" style="5" customWidth="1"/>
    <col min="13571" max="13574" width="8.7109375" style="5"/>
    <col min="13575" max="13575" width="9.28515625" style="5" customWidth="1"/>
    <col min="13576" max="13825" width="8.7109375" style="5"/>
    <col min="13826" max="13826" width="17.42578125" style="5" customWidth="1"/>
    <col min="13827" max="13830" width="8.7109375" style="5"/>
    <col min="13831" max="13831" width="9.28515625" style="5" customWidth="1"/>
    <col min="13832" max="14081" width="8.7109375" style="5"/>
    <col min="14082" max="14082" width="17.42578125" style="5" customWidth="1"/>
    <col min="14083" max="14086" width="8.7109375" style="5"/>
    <col min="14087" max="14087" width="9.28515625" style="5" customWidth="1"/>
    <col min="14088" max="14337" width="8.7109375" style="5"/>
    <col min="14338" max="14338" width="17.42578125" style="5" customWidth="1"/>
    <col min="14339" max="14342" width="8.7109375" style="5"/>
    <col min="14343" max="14343" width="9.28515625" style="5" customWidth="1"/>
    <col min="14344" max="14593" width="8.7109375" style="5"/>
    <col min="14594" max="14594" width="17.42578125" style="5" customWidth="1"/>
    <col min="14595" max="14598" width="8.7109375" style="5"/>
    <col min="14599" max="14599" width="9.28515625" style="5" customWidth="1"/>
    <col min="14600" max="14849" width="8.7109375" style="5"/>
    <col min="14850" max="14850" width="17.42578125" style="5" customWidth="1"/>
    <col min="14851" max="14854" width="8.7109375" style="5"/>
    <col min="14855" max="14855" width="9.28515625" style="5" customWidth="1"/>
    <col min="14856" max="15105" width="8.7109375" style="5"/>
    <col min="15106" max="15106" width="17.42578125" style="5" customWidth="1"/>
    <col min="15107" max="15110" width="8.7109375" style="5"/>
    <col min="15111" max="15111" width="9.28515625" style="5" customWidth="1"/>
    <col min="15112" max="15361" width="8.7109375" style="5"/>
    <col min="15362" max="15362" width="17.42578125" style="5" customWidth="1"/>
    <col min="15363" max="15366" width="8.7109375" style="5"/>
    <col min="15367" max="15367" width="9.28515625" style="5" customWidth="1"/>
    <col min="15368" max="15617" width="8.7109375" style="5"/>
    <col min="15618" max="15618" width="17.42578125" style="5" customWidth="1"/>
    <col min="15619" max="15622" width="8.7109375" style="5"/>
    <col min="15623" max="15623" width="9.28515625" style="5" customWidth="1"/>
    <col min="15624" max="15873" width="8.7109375" style="5"/>
    <col min="15874" max="15874" width="17.42578125" style="5" customWidth="1"/>
    <col min="15875" max="15878" width="8.7109375" style="5"/>
    <col min="15879" max="15879" width="9.28515625" style="5" customWidth="1"/>
    <col min="15880" max="16129" width="8.7109375" style="5"/>
    <col min="16130" max="16130" width="17.42578125" style="5" customWidth="1"/>
    <col min="16131" max="16134" width="8.7109375" style="5"/>
    <col min="16135" max="16135" width="9.28515625" style="5" customWidth="1"/>
    <col min="16136" max="16384" width="8.7109375" style="5"/>
  </cols>
  <sheetData>
    <row r="2" spans="1:17" ht="15" customHeight="1" x14ac:dyDescent="0.25">
      <c r="A2" s="6"/>
      <c r="B2" s="6"/>
      <c r="C2" s="6"/>
      <c r="D2" s="6"/>
      <c r="E2" s="6"/>
      <c r="F2" s="6"/>
      <c r="G2" s="6"/>
      <c r="H2" s="6"/>
      <c r="I2" s="6"/>
    </row>
    <row r="3" spans="1:17" ht="15" customHeight="1" x14ac:dyDescent="0.25">
      <c r="A3" s="141" t="s">
        <v>15</v>
      </c>
      <c r="B3" s="141" t="s">
        <v>7</v>
      </c>
      <c r="C3" s="142" t="s">
        <v>8</v>
      </c>
      <c r="D3" s="143"/>
      <c r="E3" s="141" t="s">
        <v>11</v>
      </c>
      <c r="F3" s="141"/>
      <c r="G3" s="141" t="s">
        <v>13</v>
      </c>
      <c r="H3" s="141" t="s">
        <v>12</v>
      </c>
      <c r="I3" s="141" t="s">
        <v>14</v>
      </c>
    </row>
    <row r="4" spans="1:17" ht="15" customHeight="1" x14ac:dyDescent="0.25">
      <c r="A4" s="141"/>
      <c r="B4" s="141"/>
      <c r="C4" s="7" t="s">
        <v>9</v>
      </c>
      <c r="D4" s="7" t="s">
        <v>10</v>
      </c>
      <c r="E4" s="7" t="s">
        <v>9</v>
      </c>
      <c r="F4" s="7" t="s">
        <v>10</v>
      </c>
      <c r="G4" s="141"/>
      <c r="H4" s="141"/>
      <c r="I4" s="141"/>
    </row>
    <row r="5" spans="1:17" ht="15" customHeight="1" x14ac:dyDescent="0.25">
      <c r="A5" s="8">
        <v>1</v>
      </c>
      <c r="B5" s="8" t="s">
        <v>16</v>
      </c>
      <c r="C5" s="8"/>
      <c r="D5" s="8"/>
      <c r="E5" s="8"/>
      <c r="F5" s="8"/>
      <c r="G5" s="9">
        <f>E5+F5</f>
        <v>0</v>
      </c>
      <c r="H5" s="9">
        <f>(C5+D5)</f>
        <v>0</v>
      </c>
      <c r="I5" s="9">
        <f>G5*H5</f>
        <v>0</v>
      </c>
    </row>
    <row r="6" spans="1:17" ht="15" customHeight="1" x14ac:dyDescent="0.25">
      <c r="A6" s="8"/>
      <c r="B6" s="8" t="s">
        <v>44</v>
      </c>
      <c r="C6" s="8"/>
      <c r="D6" s="8"/>
      <c r="E6" s="8"/>
      <c r="F6" s="8"/>
      <c r="G6" s="9">
        <f t="shared" ref="G6:G32" si="0">E6+F6</f>
        <v>0</v>
      </c>
      <c r="H6" s="9">
        <f t="shared" ref="H6:H32" si="1">(C6+D6)</f>
        <v>0</v>
      </c>
      <c r="I6" s="9">
        <f>G6*H6</f>
        <v>0</v>
      </c>
    </row>
    <row r="7" spans="1:17" ht="15" customHeight="1" x14ac:dyDescent="0.25">
      <c r="A7" s="8">
        <v>2</v>
      </c>
      <c r="B7" s="8" t="s">
        <v>17</v>
      </c>
      <c r="C7" s="8"/>
      <c r="D7" s="8"/>
      <c r="E7" s="8"/>
      <c r="F7" s="8"/>
      <c r="G7" s="9">
        <f t="shared" si="0"/>
        <v>0</v>
      </c>
      <c r="H7" s="9">
        <f t="shared" si="1"/>
        <v>0</v>
      </c>
      <c r="I7" s="9">
        <f t="shared" ref="I7:I32" si="2">G7*H7</f>
        <v>0</v>
      </c>
    </row>
    <row r="8" spans="1:17" ht="15" customHeight="1" x14ac:dyDescent="0.25">
      <c r="A8" s="8">
        <v>3</v>
      </c>
      <c r="B8" s="8" t="s">
        <v>18</v>
      </c>
      <c r="C8" s="8"/>
      <c r="D8" s="8"/>
      <c r="E8" s="8"/>
      <c r="F8" s="8"/>
      <c r="G8" s="9">
        <f t="shared" si="0"/>
        <v>0</v>
      </c>
      <c r="H8" s="9">
        <f t="shared" si="1"/>
        <v>0</v>
      </c>
      <c r="I8" s="9">
        <f t="shared" si="2"/>
        <v>0</v>
      </c>
      <c r="K8" s="13"/>
      <c r="L8" s="13"/>
      <c r="M8" s="13"/>
      <c r="N8" s="13"/>
      <c r="O8" s="13"/>
      <c r="P8" s="13"/>
      <c r="Q8" s="13"/>
    </row>
    <row r="9" spans="1:17" ht="15" customHeight="1" x14ac:dyDescent="0.25">
      <c r="A9" s="8"/>
      <c r="B9" s="8" t="s">
        <v>19</v>
      </c>
      <c r="C9" s="8"/>
      <c r="D9" s="8"/>
      <c r="E9" s="8"/>
      <c r="F9" s="8"/>
      <c r="G9" s="9">
        <f t="shared" si="0"/>
        <v>0</v>
      </c>
      <c r="H9" s="9">
        <f t="shared" si="1"/>
        <v>0</v>
      </c>
      <c r="I9" s="9">
        <f t="shared" si="2"/>
        <v>0</v>
      </c>
      <c r="K9" s="13"/>
      <c r="L9" s="13"/>
      <c r="M9" s="13"/>
      <c r="N9" s="13"/>
      <c r="O9" s="13"/>
      <c r="P9" s="13"/>
      <c r="Q9" s="13"/>
    </row>
    <row r="10" spans="1:17" ht="15" customHeight="1" x14ac:dyDescent="0.25">
      <c r="A10" s="8"/>
      <c r="B10" s="8" t="s">
        <v>20</v>
      </c>
      <c r="C10" s="8"/>
      <c r="D10" s="8"/>
      <c r="E10" s="8"/>
      <c r="F10" s="8"/>
      <c r="G10" s="9">
        <f t="shared" si="0"/>
        <v>0</v>
      </c>
      <c r="H10" s="9">
        <f t="shared" si="1"/>
        <v>0</v>
      </c>
      <c r="I10" s="9">
        <f t="shared" si="2"/>
        <v>0</v>
      </c>
      <c r="K10" s="6"/>
      <c r="L10" s="6"/>
      <c r="M10" s="14"/>
      <c r="N10" s="6"/>
      <c r="O10" s="6"/>
      <c r="P10" s="14"/>
      <c r="Q10" s="14"/>
    </row>
    <row r="11" spans="1:17" ht="15" customHeight="1" x14ac:dyDescent="0.25">
      <c r="A11" s="8"/>
      <c r="B11" s="8" t="s">
        <v>21</v>
      </c>
      <c r="C11" s="8"/>
      <c r="D11" s="8"/>
      <c r="E11" s="8"/>
      <c r="F11" s="8"/>
      <c r="G11" s="9">
        <f t="shared" si="0"/>
        <v>0</v>
      </c>
      <c r="H11" s="9">
        <f t="shared" si="1"/>
        <v>0</v>
      </c>
      <c r="I11" s="9">
        <f t="shared" si="2"/>
        <v>0</v>
      </c>
    </row>
    <row r="12" spans="1:17" ht="15" customHeight="1" x14ac:dyDescent="0.25">
      <c r="A12" s="8">
        <v>4</v>
      </c>
      <c r="B12" s="8" t="s">
        <v>22</v>
      </c>
      <c r="C12" s="8"/>
      <c r="D12" s="8"/>
      <c r="E12" s="8"/>
      <c r="F12" s="8"/>
      <c r="G12" s="9">
        <f t="shared" si="0"/>
        <v>0</v>
      </c>
      <c r="H12" s="9">
        <f t="shared" si="1"/>
        <v>0</v>
      </c>
      <c r="I12" s="9">
        <f t="shared" si="2"/>
        <v>0</v>
      </c>
    </row>
    <row r="13" spans="1:17" ht="15" customHeight="1" x14ac:dyDescent="0.25">
      <c r="A13" s="8"/>
      <c r="B13" s="8" t="s">
        <v>23</v>
      </c>
      <c r="C13" s="8"/>
      <c r="D13" s="8"/>
      <c r="E13" s="8"/>
      <c r="F13" s="8"/>
      <c r="G13" s="9">
        <f t="shared" si="0"/>
        <v>0</v>
      </c>
      <c r="H13" s="9">
        <f t="shared" si="1"/>
        <v>0</v>
      </c>
      <c r="I13" s="9">
        <f t="shared" si="2"/>
        <v>0</v>
      </c>
    </row>
    <row r="14" spans="1:17" ht="15" customHeight="1" x14ac:dyDescent="0.25">
      <c r="A14" s="8"/>
      <c r="B14" s="8" t="s">
        <v>24</v>
      </c>
      <c r="C14" s="8"/>
      <c r="D14" s="8"/>
      <c r="E14" s="8"/>
      <c r="F14" s="8"/>
      <c r="G14" s="9">
        <f t="shared" si="0"/>
        <v>0</v>
      </c>
      <c r="H14" s="9">
        <f t="shared" si="1"/>
        <v>0</v>
      </c>
      <c r="I14" s="9">
        <f t="shared" si="2"/>
        <v>0</v>
      </c>
    </row>
    <row r="15" spans="1:17" ht="15" customHeight="1" x14ac:dyDescent="0.25">
      <c r="A15" s="8"/>
      <c r="B15" s="8" t="s">
        <v>25</v>
      </c>
      <c r="C15" s="8"/>
      <c r="D15" s="8"/>
      <c r="E15" s="8"/>
      <c r="F15" s="8"/>
      <c r="G15" s="9">
        <f t="shared" si="0"/>
        <v>0</v>
      </c>
      <c r="H15" s="9">
        <f t="shared" si="1"/>
        <v>0</v>
      </c>
      <c r="I15" s="9">
        <f t="shared" si="2"/>
        <v>0</v>
      </c>
    </row>
    <row r="16" spans="1:17" ht="15" customHeight="1" x14ac:dyDescent="0.25">
      <c r="A16" s="8">
        <v>5</v>
      </c>
      <c r="B16" s="8" t="s">
        <v>26</v>
      </c>
      <c r="C16" s="8"/>
      <c r="D16" s="8"/>
      <c r="E16" s="8"/>
      <c r="F16" s="8"/>
      <c r="G16" s="9">
        <f t="shared" si="0"/>
        <v>0</v>
      </c>
      <c r="H16" s="9">
        <f t="shared" si="1"/>
        <v>0</v>
      </c>
      <c r="I16" s="9">
        <f t="shared" si="2"/>
        <v>0</v>
      </c>
    </row>
    <row r="17" spans="1:9" ht="15" customHeight="1" x14ac:dyDescent="0.25">
      <c r="A17" s="8"/>
      <c r="B17" s="8" t="s">
        <v>27</v>
      </c>
      <c r="C17" s="10"/>
      <c r="D17" s="10"/>
      <c r="E17" s="10"/>
      <c r="F17" s="10"/>
      <c r="G17" s="9">
        <f t="shared" si="0"/>
        <v>0</v>
      </c>
      <c r="H17" s="9">
        <f t="shared" si="1"/>
        <v>0</v>
      </c>
      <c r="I17" s="9">
        <f t="shared" si="2"/>
        <v>0</v>
      </c>
    </row>
    <row r="18" spans="1:9" ht="15" customHeight="1" x14ac:dyDescent="0.25">
      <c r="A18" s="8"/>
      <c r="B18" s="8" t="s">
        <v>28</v>
      </c>
      <c r="C18" s="8"/>
      <c r="D18" s="8"/>
      <c r="E18" s="8"/>
      <c r="F18" s="11"/>
      <c r="G18" s="9">
        <f t="shared" si="0"/>
        <v>0</v>
      </c>
      <c r="H18" s="9">
        <f t="shared" si="1"/>
        <v>0</v>
      </c>
      <c r="I18" s="9">
        <f t="shared" si="2"/>
        <v>0</v>
      </c>
    </row>
    <row r="19" spans="1:9" ht="15" customHeight="1" x14ac:dyDescent="0.25">
      <c r="A19" s="8">
        <v>6</v>
      </c>
      <c r="B19" s="8" t="s">
        <v>29</v>
      </c>
      <c r="C19" s="8"/>
      <c r="D19" s="8"/>
      <c r="E19" s="8"/>
      <c r="F19" s="11"/>
      <c r="G19" s="9">
        <f t="shared" si="0"/>
        <v>0</v>
      </c>
      <c r="H19" s="9">
        <f t="shared" si="1"/>
        <v>0</v>
      </c>
      <c r="I19" s="9">
        <f t="shared" si="2"/>
        <v>0</v>
      </c>
    </row>
    <row r="20" spans="1:9" ht="15" customHeight="1" x14ac:dyDescent="0.25">
      <c r="A20" s="8"/>
      <c r="B20" s="8" t="s">
        <v>30</v>
      </c>
      <c r="C20" s="8"/>
      <c r="D20" s="8"/>
      <c r="E20" s="8"/>
      <c r="F20" s="11"/>
      <c r="G20" s="9">
        <f t="shared" si="0"/>
        <v>0</v>
      </c>
      <c r="H20" s="9">
        <f t="shared" si="1"/>
        <v>0</v>
      </c>
      <c r="I20" s="9">
        <f t="shared" si="2"/>
        <v>0</v>
      </c>
    </row>
    <row r="21" spans="1:9" ht="15" customHeight="1" x14ac:dyDescent="0.25">
      <c r="A21" s="8"/>
      <c r="B21" s="8" t="s">
        <v>45</v>
      </c>
      <c r="C21" s="8"/>
      <c r="D21" s="8"/>
      <c r="E21" s="8"/>
      <c r="F21" s="11"/>
      <c r="G21" s="9">
        <f t="shared" si="0"/>
        <v>0</v>
      </c>
      <c r="H21" s="9">
        <f t="shared" si="1"/>
        <v>0</v>
      </c>
      <c r="I21" s="9">
        <f t="shared" si="2"/>
        <v>0</v>
      </c>
    </row>
    <row r="22" spans="1:9" ht="15" customHeight="1" x14ac:dyDescent="0.25">
      <c r="A22" s="8"/>
      <c r="B22" s="8" t="s">
        <v>46</v>
      </c>
      <c r="C22" s="8"/>
      <c r="D22" s="8"/>
      <c r="E22" s="8"/>
      <c r="F22" s="11"/>
      <c r="G22" s="9">
        <f t="shared" si="0"/>
        <v>0</v>
      </c>
      <c r="H22" s="9">
        <f t="shared" si="1"/>
        <v>0</v>
      </c>
      <c r="I22" s="9">
        <f t="shared" si="2"/>
        <v>0</v>
      </c>
    </row>
    <row r="23" spans="1:9" ht="15" customHeight="1" x14ac:dyDescent="0.25">
      <c r="A23" s="8">
        <v>7</v>
      </c>
      <c r="B23" s="8" t="s">
        <v>31</v>
      </c>
      <c r="C23" s="8"/>
      <c r="D23" s="8"/>
      <c r="E23" s="8"/>
      <c r="F23" s="11"/>
      <c r="G23" s="9">
        <f t="shared" si="0"/>
        <v>0</v>
      </c>
      <c r="H23" s="9">
        <f t="shared" si="1"/>
        <v>0</v>
      </c>
      <c r="I23" s="9">
        <f t="shared" si="2"/>
        <v>0</v>
      </c>
    </row>
    <row r="24" spans="1:9" ht="15" customHeight="1" x14ac:dyDescent="0.25">
      <c r="A24" s="8"/>
      <c r="B24" s="8" t="s">
        <v>32</v>
      </c>
      <c r="C24" s="8"/>
      <c r="D24" s="8"/>
      <c r="E24" s="8"/>
      <c r="F24" s="11"/>
      <c r="G24" s="9">
        <f t="shared" si="0"/>
        <v>0</v>
      </c>
      <c r="H24" s="9">
        <f t="shared" si="1"/>
        <v>0</v>
      </c>
      <c r="I24" s="9">
        <f t="shared" si="2"/>
        <v>0</v>
      </c>
    </row>
    <row r="25" spans="1:9" ht="15" customHeight="1" x14ac:dyDescent="0.25">
      <c r="A25" s="8"/>
      <c r="B25" s="8" t="s">
        <v>33</v>
      </c>
      <c r="C25" s="8"/>
      <c r="D25" s="8"/>
      <c r="E25" s="8"/>
      <c r="F25" s="11"/>
      <c r="G25" s="9">
        <f t="shared" si="0"/>
        <v>0</v>
      </c>
      <c r="H25" s="9">
        <f t="shared" si="1"/>
        <v>0</v>
      </c>
      <c r="I25" s="9">
        <f t="shared" si="2"/>
        <v>0</v>
      </c>
    </row>
    <row r="26" spans="1:9" ht="15" customHeight="1" x14ac:dyDescent="0.25">
      <c r="A26" s="8">
        <v>8</v>
      </c>
      <c r="B26" s="8" t="s">
        <v>34</v>
      </c>
      <c r="C26" s="8"/>
      <c r="D26" s="8"/>
      <c r="E26" s="8"/>
      <c r="F26" s="11"/>
      <c r="G26" s="9">
        <f t="shared" si="0"/>
        <v>0</v>
      </c>
      <c r="H26" s="9">
        <f t="shared" si="1"/>
        <v>0</v>
      </c>
      <c r="I26" s="9">
        <f t="shared" si="2"/>
        <v>0</v>
      </c>
    </row>
    <row r="27" spans="1:9" ht="15" customHeight="1" x14ac:dyDescent="0.25">
      <c r="A27" s="8"/>
      <c r="B27" s="8" t="s">
        <v>35</v>
      </c>
      <c r="C27" s="8"/>
      <c r="D27" s="8"/>
      <c r="E27" s="8"/>
      <c r="F27" s="11"/>
      <c r="G27" s="9">
        <f t="shared" si="0"/>
        <v>0</v>
      </c>
      <c r="H27" s="9">
        <f t="shared" si="1"/>
        <v>0</v>
      </c>
      <c r="I27" s="9">
        <f t="shared" si="2"/>
        <v>0</v>
      </c>
    </row>
    <row r="28" spans="1:9" ht="15" customHeight="1" x14ac:dyDescent="0.25">
      <c r="A28" s="8"/>
      <c r="B28" s="8" t="s">
        <v>36</v>
      </c>
      <c r="C28" s="8"/>
      <c r="D28" s="8"/>
      <c r="E28" s="8"/>
      <c r="F28" s="11"/>
      <c r="G28" s="9">
        <f t="shared" si="0"/>
        <v>0</v>
      </c>
      <c r="H28" s="9">
        <f t="shared" si="1"/>
        <v>0</v>
      </c>
      <c r="I28" s="9">
        <f t="shared" si="2"/>
        <v>0</v>
      </c>
    </row>
    <row r="29" spans="1:9" ht="15" customHeight="1" x14ac:dyDescent="0.25">
      <c r="A29" s="8">
        <v>9</v>
      </c>
      <c r="B29" s="8" t="s">
        <v>37</v>
      </c>
      <c r="C29" s="8"/>
      <c r="D29" s="8"/>
      <c r="E29" s="8"/>
      <c r="F29" s="11"/>
      <c r="G29" s="9">
        <f t="shared" si="0"/>
        <v>0</v>
      </c>
      <c r="H29" s="9">
        <f t="shared" si="1"/>
        <v>0</v>
      </c>
      <c r="I29" s="9">
        <f t="shared" si="2"/>
        <v>0</v>
      </c>
    </row>
    <row r="30" spans="1:9" ht="15" customHeight="1" x14ac:dyDescent="0.25">
      <c r="A30" s="8"/>
      <c r="B30" s="8" t="s">
        <v>38</v>
      </c>
      <c r="C30" s="8"/>
      <c r="D30" s="8"/>
      <c r="E30" s="8"/>
      <c r="F30" s="11"/>
      <c r="G30" s="9">
        <f t="shared" si="0"/>
        <v>0</v>
      </c>
      <c r="H30" s="9">
        <f t="shared" si="1"/>
        <v>0</v>
      </c>
      <c r="I30" s="9">
        <f t="shared" si="2"/>
        <v>0</v>
      </c>
    </row>
    <row r="31" spans="1:9" ht="15" customHeight="1" x14ac:dyDescent="0.25">
      <c r="A31" s="8"/>
      <c r="B31" s="8" t="s">
        <v>39</v>
      </c>
      <c r="C31" s="8"/>
      <c r="D31" s="8"/>
      <c r="E31" s="8"/>
      <c r="F31" s="11"/>
      <c r="G31" s="9">
        <f t="shared" si="0"/>
        <v>0</v>
      </c>
      <c r="H31" s="9">
        <f t="shared" si="1"/>
        <v>0</v>
      </c>
      <c r="I31" s="9">
        <f t="shared" si="2"/>
        <v>0</v>
      </c>
    </row>
    <row r="32" spans="1:9" ht="15" customHeight="1" x14ac:dyDescent="0.25">
      <c r="A32" s="8">
        <v>10</v>
      </c>
      <c r="B32" s="8" t="s">
        <v>40</v>
      </c>
      <c r="C32" s="8"/>
      <c r="D32" s="8"/>
      <c r="E32" s="8"/>
      <c r="F32" s="11"/>
      <c r="G32" s="9">
        <f t="shared" si="0"/>
        <v>0</v>
      </c>
      <c r="H32" s="9">
        <f t="shared" si="1"/>
        <v>0</v>
      </c>
      <c r="I32" s="9">
        <f t="shared" si="2"/>
        <v>0</v>
      </c>
    </row>
    <row r="33" spans="1:10" ht="15" customHeight="1" x14ac:dyDescent="0.25">
      <c r="A33" s="8"/>
      <c r="B33" s="8"/>
      <c r="C33" s="8"/>
      <c r="D33" s="8"/>
      <c r="E33" s="8"/>
      <c r="F33" s="11"/>
      <c r="G33" s="9"/>
      <c r="H33" s="10"/>
      <c r="I33" s="8"/>
    </row>
    <row r="34" spans="1:10" ht="15" customHeight="1" x14ac:dyDescent="0.25">
      <c r="A34" s="8"/>
      <c r="B34" s="8"/>
      <c r="C34" s="8"/>
      <c r="D34" s="8"/>
      <c r="E34" s="8"/>
      <c r="F34" s="11"/>
      <c r="G34" s="9"/>
      <c r="H34" s="8"/>
      <c r="I34" s="8"/>
    </row>
    <row r="35" spans="1:10" ht="15" customHeight="1" x14ac:dyDescent="0.25">
      <c r="A35" s="8"/>
      <c r="B35" s="7" t="s">
        <v>41</v>
      </c>
      <c r="C35" s="8"/>
      <c r="D35" s="8"/>
      <c r="E35" s="8"/>
      <c r="F35" s="11"/>
      <c r="G35" s="8"/>
      <c r="H35" s="10"/>
      <c r="I35" s="9">
        <f>SUM(I5:I18)</f>
        <v>0</v>
      </c>
      <c r="J35" s="5">
        <f>I35*10.764</f>
        <v>0</v>
      </c>
    </row>
    <row r="36" spans="1:10" ht="15" customHeight="1" x14ac:dyDescent="0.25">
      <c r="A36" s="8"/>
      <c r="B36" s="7" t="s">
        <v>47</v>
      </c>
      <c r="C36" s="8"/>
      <c r="D36" s="8"/>
      <c r="E36" s="8"/>
      <c r="F36" s="11"/>
      <c r="G36" s="8"/>
      <c r="H36" s="10"/>
      <c r="I36" s="9">
        <f>SUM(I19:I28)</f>
        <v>0</v>
      </c>
      <c r="J36" s="5">
        <f>I36*10.764</f>
        <v>0</v>
      </c>
    </row>
    <row r="37" spans="1:10" ht="15" customHeight="1" x14ac:dyDescent="0.25">
      <c r="A37" s="8"/>
      <c r="B37" s="7" t="s">
        <v>48</v>
      </c>
      <c r="C37" s="8"/>
      <c r="D37" s="8"/>
      <c r="E37" s="8"/>
      <c r="F37" s="11"/>
      <c r="G37" s="8"/>
      <c r="H37" s="10"/>
      <c r="I37" s="12">
        <f>SUM(I29:I31)</f>
        <v>0</v>
      </c>
      <c r="J37" s="5">
        <f>I37*10.764</f>
        <v>0</v>
      </c>
    </row>
    <row r="38" spans="1:10" ht="15" customHeight="1" x14ac:dyDescent="0.25">
      <c r="A38" s="8"/>
      <c r="B38" s="7" t="s">
        <v>42</v>
      </c>
      <c r="C38" s="8"/>
      <c r="D38" s="8"/>
      <c r="E38" s="8"/>
      <c r="F38" s="11"/>
      <c r="G38" s="8"/>
      <c r="H38" s="10"/>
      <c r="I38" s="9">
        <f>SUM(I5:I28)</f>
        <v>0</v>
      </c>
      <c r="J38" s="5">
        <f>I38*10.764</f>
        <v>0</v>
      </c>
    </row>
    <row r="39" spans="1:10" ht="15" customHeight="1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10" ht="15" customHeight="1" x14ac:dyDescent="0.25">
      <c r="A40" s="6"/>
      <c r="B40" s="6"/>
      <c r="C40" s="6"/>
      <c r="D40" s="6"/>
      <c r="E40" s="6"/>
      <c r="F40" s="6"/>
      <c r="G40" s="6"/>
      <c r="H40" s="6"/>
      <c r="I40" s="6"/>
    </row>
  </sheetData>
  <mergeCells count="7">
    <mergeCell ref="I3:I4"/>
    <mergeCell ref="A3:A4"/>
    <mergeCell ref="B3:B4"/>
    <mergeCell ref="C3:D3"/>
    <mergeCell ref="E3:F3"/>
    <mergeCell ref="G3:G4"/>
    <mergeCell ref="H3:H4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workbookViewId="0">
      <selection activeCell="J4" sqref="J4"/>
    </sheetView>
  </sheetViews>
  <sheetFormatPr defaultColWidth="8.7109375" defaultRowHeight="15" customHeight="1" x14ac:dyDescent="0.25"/>
  <cols>
    <col min="1" max="1" width="8.7109375" style="5"/>
    <col min="2" max="2" width="17.42578125" style="5" customWidth="1"/>
    <col min="3" max="3" width="8.7109375" style="5"/>
    <col min="4" max="4" width="0" style="5" hidden="1" customWidth="1"/>
    <col min="5" max="5" width="8.7109375" style="5"/>
    <col min="6" max="6" width="0" style="5" hidden="1" customWidth="1"/>
    <col min="7" max="7" width="9.28515625" style="5" customWidth="1"/>
    <col min="8" max="257" width="8.7109375" style="5"/>
    <col min="258" max="258" width="17.42578125" style="5" customWidth="1"/>
    <col min="259" max="262" width="8.7109375" style="5"/>
    <col min="263" max="263" width="9.28515625" style="5" customWidth="1"/>
    <col min="264" max="513" width="8.7109375" style="5"/>
    <col min="514" max="514" width="17.42578125" style="5" customWidth="1"/>
    <col min="515" max="518" width="8.7109375" style="5"/>
    <col min="519" max="519" width="9.28515625" style="5" customWidth="1"/>
    <col min="520" max="769" width="8.7109375" style="5"/>
    <col min="770" max="770" width="17.42578125" style="5" customWidth="1"/>
    <col min="771" max="774" width="8.7109375" style="5"/>
    <col min="775" max="775" width="9.28515625" style="5" customWidth="1"/>
    <col min="776" max="1025" width="8.7109375" style="5"/>
    <col min="1026" max="1026" width="17.42578125" style="5" customWidth="1"/>
    <col min="1027" max="1030" width="8.7109375" style="5"/>
    <col min="1031" max="1031" width="9.28515625" style="5" customWidth="1"/>
    <col min="1032" max="1281" width="8.7109375" style="5"/>
    <col min="1282" max="1282" width="17.42578125" style="5" customWidth="1"/>
    <col min="1283" max="1286" width="8.7109375" style="5"/>
    <col min="1287" max="1287" width="9.28515625" style="5" customWidth="1"/>
    <col min="1288" max="1537" width="8.7109375" style="5"/>
    <col min="1538" max="1538" width="17.42578125" style="5" customWidth="1"/>
    <col min="1539" max="1542" width="8.7109375" style="5"/>
    <col min="1543" max="1543" width="9.28515625" style="5" customWidth="1"/>
    <col min="1544" max="1793" width="8.7109375" style="5"/>
    <col min="1794" max="1794" width="17.42578125" style="5" customWidth="1"/>
    <col min="1795" max="1798" width="8.7109375" style="5"/>
    <col min="1799" max="1799" width="9.28515625" style="5" customWidth="1"/>
    <col min="1800" max="2049" width="8.7109375" style="5"/>
    <col min="2050" max="2050" width="17.42578125" style="5" customWidth="1"/>
    <col min="2051" max="2054" width="8.7109375" style="5"/>
    <col min="2055" max="2055" width="9.28515625" style="5" customWidth="1"/>
    <col min="2056" max="2305" width="8.7109375" style="5"/>
    <col min="2306" max="2306" width="17.42578125" style="5" customWidth="1"/>
    <col min="2307" max="2310" width="8.7109375" style="5"/>
    <col min="2311" max="2311" width="9.28515625" style="5" customWidth="1"/>
    <col min="2312" max="2561" width="8.7109375" style="5"/>
    <col min="2562" max="2562" width="17.42578125" style="5" customWidth="1"/>
    <col min="2563" max="2566" width="8.7109375" style="5"/>
    <col min="2567" max="2567" width="9.28515625" style="5" customWidth="1"/>
    <col min="2568" max="2817" width="8.7109375" style="5"/>
    <col min="2818" max="2818" width="17.42578125" style="5" customWidth="1"/>
    <col min="2819" max="2822" width="8.7109375" style="5"/>
    <col min="2823" max="2823" width="9.28515625" style="5" customWidth="1"/>
    <col min="2824" max="3073" width="8.7109375" style="5"/>
    <col min="3074" max="3074" width="17.42578125" style="5" customWidth="1"/>
    <col min="3075" max="3078" width="8.7109375" style="5"/>
    <col min="3079" max="3079" width="9.28515625" style="5" customWidth="1"/>
    <col min="3080" max="3329" width="8.7109375" style="5"/>
    <col min="3330" max="3330" width="17.42578125" style="5" customWidth="1"/>
    <col min="3331" max="3334" width="8.7109375" style="5"/>
    <col min="3335" max="3335" width="9.28515625" style="5" customWidth="1"/>
    <col min="3336" max="3585" width="8.7109375" style="5"/>
    <col min="3586" max="3586" width="17.42578125" style="5" customWidth="1"/>
    <col min="3587" max="3590" width="8.7109375" style="5"/>
    <col min="3591" max="3591" width="9.28515625" style="5" customWidth="1"/>
    <col min="3592" max="3841" width="8.7109375" style="5"/>
    <col min="3842" max="3842" width="17.42578125" style="5" customWidth="1"/>
    <col min="3843" max="3846" width="8.7109375" style="5"/>
    <col min="3847" max="3847" width="9.28515625" style="5" customWidth="1"/>
    <col min="3848" max="4097" width="8.7109375" style="5"/>
    <col min="4098" max="4098" width="17.42578125" style="5" customWidth="1"/>
    <col min="4099" max="4102" width="8.7109375" style="5"/>
    <col min="4103" max="4103" width="9.28515625" style="5" customWidth="1"/>
    <col min="4104" max="4353" width="8.7109375" style="5"/>
    <col min="4354" max="4354" width="17.42578125" style="5" customWidth="1"/>
    <col min="4355" max="4358" width="8.7109375" style="5"/>
    <col min="4359" max="4359" width="9.28515625" style="5" customWidth="1"/>
    <col min="4360" max="4609" width="8.7109375" style="5"/>
    <col min="4610" max="4610" width="17.42578125" style="5" customWidth="1"/>
    <col min="4611" max="4614" width="8.7109375" style="5"/>
    <col min="4615" max="4615" width="9.28515625" style="5" customWidth="1"/>
    <col min="4616" max="4865" width="8.7109375" style="5"/>
    <col min="4866" max="4866" width="17.42578125" style="5" customWidth="1"/>
    <col min="4867" max="4870" width="8.7109375" style="5"/>
    <col min="4871" max="4871" width="9.28515625" style="5" customWidth="1"/>
    <col min="4872" max="5121" width="8.7109375" style="5"/>
    <col min="5122" max="5122" width="17.42578125" style="5" customWidth="1"/>
    <col min="5123" max="5126" width="8.7109375" style="5"/>
    <col min="5127" max="5127" width="9.28515625" style="5" customWidth="1"/>
    <col min="5128" max="5377" width="8.7109375" style="5"/>
    <col min="5378" max="5378" width="17.42578125" style="5" customWidth="1"/>
    <col min="5379" max="5382" width="8.7109375" style="5"/>
    <col min="5383" max="5383" width="9.28515625" style="5" customWidth="1"/>
    <col min="5384" max="5633" width="8.7109375" style="5"/>
    <col min="5634" max="5634" width="17.42578125" style="5" customWidth="1"/>
    <col min="5635" max="5638" width="8.7109375" style="5"/>
    <col min="5639" max="5639" width="9.28515625" style="5" customWidth="1"/>
    <col min="5640" max="5889" width="8.7109375" style="5"/>
    <col min="5890" max="5890" width="17.42578125" style="5" customWidth="1"/>
    <col min="5891" max="5894" width="8.7109375" style="5"/>
    <col min="5895" max="5895" width="9.28515625" style="5" customWidth="1"/>
    <col min="5896" max="6145" width="8.7109375" style="5"/>
    <col min="6146" max="6146" width="17.42578125" style="5" customWidth="1"/>
    <col min="6147" max="6150" width="8.7109375" style="5"/>
    <col min="6151" max="6151" width="9.28515625" style="5" customWidth="1"/>
    <col min="6152" max="6401" width="8.7109375" style="5"/>
    <col min="6402" max="6402" width="17.42578125" style="5" customWidth="1"/>
    <col min="6403" max="6406" width="8.7109375" style="5"/>
    <col min="6407" max="6407" width="9.28515625" style="5" customWidth="1"/>
    <col min="6408" max="6657" width="8.7109375" style="5"/>
    <col min="6658" max="6658" width="17.42578125" style="5" customWidth="1"/>
    <col min="6659" max="6662" width="8.7109375" style="5"/>
    <col min="6663" max="6663" width="9.28515625" style="5" customWidth="1"/>
    <col min="6664" max="6913" width="8.7109375" style="5"/>
    <col min="6914" max="6914" width="17.42578125" style="5" customWidth="1"/>
    <col min="6915" max="6918" width="8.7109375" style="5"/>
    <col min="6919" max="6919" width="9.28515625" style="5" customWidth="1"/>
    <col min="6920" max="7169" width="8.7109375" style="5"/>
    <col min="7170" max="7170" width="17.42578125" style="5" customWidth="1"/>
    <col min="7171" max="7174" width="8.7109375" style="5"/>
    <col min="7175" max="7175" width="9.28515625" style="5" customWidth="1"/>
    <col min="7176" max="7425" width="8.7109375" style="5"/>
    <col min="7426" max="7426" width="17.42578125" style="5" customWidth="1"/>
    <col min="7427" max="7430" width="8.7109375" style="5"/>
    <col min="7431" max="7431" width="9.28515625" style="5" customWidth="1"/>
    <col min="7432" max="7681" width="8.7109375" style="5"/>
    <col min="7682" max="7682" width="17.42578125" style="5" customWidth="1"/>
    <col min="7683" max="7686" width="8.7109375" style="5"/>
    <col min="7687" max="7687" width="9.28515625" style="5" customWidth="1"/>
    <col min="7688" max="7937" width="8.7109375" style="5"/>
    <col min="7938" max="7938" width="17.42578125" style="5" customWidth="1"/>
    <col min="7939" max="7942" width="8.7109375" style="5"/>
    <col min="7943" max="7943" width="9.28515625" style="5" customWidth="1"/>
    <col min="7944" max="8193" width="8.7109375" style="5"/>
    <col min="8194" max="8194" width="17.42578125" style="5" customWidth="1"/>
    <col min="8195" max="8198" width="8.7109375" style="5"/>
    <col min="8199" max="8199" width="9.28515625" style="5" customWidth="1"/>
    <col min="8200" max="8449" width="8.7109375" style="5"/>
    <col min="8450" max="8450" width="17.42578125" style="5" customWidth="1"/>
    <col min="8451" max="8454" width="8.7109375" style="5"/>
    <col min="8455" max="8455" width="9.28515625" style="5" customWidth="1"/>
    <col min="8456" max="8705" width="8.7109375" style="5"/>
    <col min="8706" max="8706" width="17.42578125" style="5" customWidth="1"/>
    <col min="8707" max="8710" width="8.7109375" style="5"/>
    <col min="8711" max="8711" width="9.28515625" style="5" customWidth="1"/>
    <col min="8712" max="8961" width="8.7109375" style="5"/>
    <col min="8962" max="8962" width="17.42578125" style="5" customWidth="1"/>
    <col min="8963" max="8966" width="8.7109375" style="5"/>
    <col min="8967" max="8967" width="9.28515625" style="5" customWidth="1"/>
    <col min="8968" max="9217" width="8.7109375" style="5"/>
    <col min="9218" max="9218" width="17.42578125" style="5" customWidth="1"/>
    <col min="9219" max="9222" width="8.7109375" style="5"/>
    <col min="9223" max="9223" width="9.28515625" style="5" customWidth="1"/>
    <col min="9224" max="9473" width="8.7109375" style="5"/>
    <col min="9474" max="9474" width="17.42578125" style="5" customWidth="1"/>
    <col min="9475" max="9478" width="8.7109375" style="5"/>
    <col min="9479" max="9479" width="9.28515625" style="5" customWidth="1"/>
    <col min="9480" max="9729" width="8.7109375" style="5"/>
    <col min="9730" max="9730" width="17.42578125" style="5" customWidth="1"/>
    <col min="9731" max="9734" width="8.7109375" style="5"/>
    <col min="9735" max="9735" width="9.28515625" style="5" customWidth="1"/>
    <col min="9736" max="9985" width="8.7109375" style="5"/>
    <col min="9986" max="9986" width="17.42578125" style="5" customWidth="1"/>
    <col min="9987" max="9990" width="8.7109375" style="5"/>
    <col min="9991" max="9991" width="9.28515625" style="5" customWidth="1"/>
    <col min="9992" max="10241" width="8.7109375" style="5"/>
    <col min="10242" max="10242" width="17.42578125" style="5" customWidth="1"/>
    <col min="10243" max="10246" width="8.7109375" style="5"/>
    <col min="10247" max="10247" width="9.28515625" style="5" customWidth="1"/>
    <col min="10248" max="10497" width="8.7109375" style="5"/>
    <col min="10498" max="10498" width="17.42578125" style="5" customWidth="1"/>
    <col min="10499" max="10502" width="8.7109375" style="5"/>
    <col min="10503" max="10503" width="9.28515625" style="5" customWidth="1"/>
    <col min="10504" max="10753" width="8.7109375" style="5"/>
    <col min="10754" max="10754" width="17.42578125" style="5" customWidth="1"/>
    <col min="10755" max="10758" width="8.7109375" style="5"/>
    <col min="10759" max="10759" width="9.28515625" style="5" customWidth="1"/>
    <col min="10760" max="11009" width="8.7109375" style="5"/>
    <col min="11010" max="11010" width="17.42578125" style="5" customWidth="1"/>
    <col min="11011" max="11014" width="8.7109375" style="5"/>
    <col min="11015" max="11015" width="9.28515625" style="5" customWidth="1"/>
    <col min="11016" max="11265" width="8.7109375" style="5"/>
    <col min="11266" max="11266" width="17.42578125" style="5" customWidth="1"/>
    <col min="11267" max="11270" width="8.7109375" style="5"/>
    <col min="11271" max="11271" width="9.28515625" style="5" customWidth="1"/>
    <col min="11272" max="11521" width="8.7109375" style="5"/>
    <col min="11522" max="11522" width="17.42578125" style="5" customWidth="1"/>
    <col min="11523" max="11526" width="8.7109375" style="5"/>
    <col min="11527" max="11527" width="9.28515625" style="5" customWidth="1"/>
    <col min="11528" max="11777" width="8.7109375" style="5"/>
    <col min="11778" max="11778" width="17.42578125" style="5" customWidth="1"/>
    <col min="11779" max="11782" width="8.7109375" style="5"/>
    <col min="11783" max="11783" width="9.28515625" style="5" customWidth="1"/>
    <col min="11784" max="12033" width="8.7109375" style="5"/>
    <col min="12034" max="12034" width="17.42578125" style="5" customWidth="1"/>
    <col min="12035" max="12038" width="8.7109375" style="5"/>
    <col min="12039" max="12039" width="9.28515625" style="5" customWidth="1"/>
    <col min="12040" max="12289" width="8.7109375" style="5"/>
    <col min="12290" max="12290" width="17.42578125" style="5" customWidth="1"/>
    <col min="12291" max="12294" width="8.7109375" style="5"/>
    <col min="12295" max="12295" width="9.28515625" style="5" customWidth="1"/>
    <col min="12296" max="12545" width="8.7109375" style="5"/>
    <col min="12546" max="12546" width="17.42578125" style="5" customWidth="1"/>
    <col min="12547" max="12550" width="8.7109375" style="5"/>
    <col min="12551" max="12551" width="9.28515625" style="5" customWidth="1"/>
    <col min="12552" max="12801" width="8.7109375" style="5"/>
    <col min="12802" max="12802" width="17.42578125" style="5" customWidth="1"/>
    <col min="12803" max="12806" width="8.7109375" style="5"/>
    <col min="12807" max="12807" width="9.28515625" style="5" customWidth="1"/>
    <col min="12808" max="13057" width="8.7109375" style="5"/>
    <col min="13058" max="13058" width="17.42578125" style="5" customWidth="1"/>
    <col min="13059" max="13062" width="8.7109375" style="5"/>
    <col min="13063" max="13063" width="9.28515625" style="5" customWidth="1"/>
    <col min="13064" max="13313" width="8.7109375" style="5"/>
    <col min="13314" max="13314" width="17.42578125" style="5" customWidth="1"/>
    <col min="13315" max="13318" width="8.7109375" style="5"/>
    <col min="13319" max="13319" width="9.28515625" style="5" customWidth="1"/>
    <col min="13320" max="13569" width="8.7109375" style="5"/>
    <col min="13570" max="13570" width="17.42578125" style="5" customWidth="1"/>
    <col min="13571" max="13574" width="8.7109375" style="5"/>
    <col min="13575" max="13575" width="9.28515625" style="5" customWidth="1"/>
    <col min="13576" max="13825" width="8.7109375" style="5"/>
    <col min="13826" max="13826" width="17.42578125" style="5" customWidth="1"/>
    <col min="13827" max="13830" width="8.7109375" style="5"/>
    <col min="13831" max="13831" width="9.28515625" style="5" customWidth="1"/>
    <col min="13832" max="14081" width="8.7109375" style="5"/>
    <col min="14082" max="14082" width="17.42578125" style="5" customWidth="1"/>
    <col min="14083" max="14086" width="8.7109375" style="5"/>
    <col min="14087" max="14087" width="9.28515625" style="5" customWidth="1"/>
    <col min="14088" max="14337" width="8.7109375" style="5"/>
    <col min="14338" max="14338" width="17.42578125" style="5" customWidth="1"/>
    <col min="14339" max="14342" width="8.7109375" style="5"/>
    <col min="14343" max="14343" width="9.28515625" style="5" customWidth="1"/>
    <col min="14344" max="14593" width="8.7109375" style="5"/>
    <col min="14594" max="14594" width="17.42578125" style="5" customWidth="1"/>
    <col min="14595" max="14598" width="8.7109375" style="5"/>
    <col min="14599" max="14599" width="9.28515625" style="5" customWidth="1"/>
    <col min="14600" max="14849" width="8.7109375" style="5"/>
    <col min="14850" max="14850" width="17.42578125" style="5" customWidth="1"/>
    <col min="14851" max="14854" width="8.7109375" style="5"/>
    <col min="14855" max="14855" width="9.28515625" style="5" customWidth="1"/>
    <col min="14856" max="15105" width="8.7109375" style="5"/>
    <col min="15106" max="15106" width="17.42578125" style="5" customWidth="1"/>
    <col min="15107" max="15110" width="8.7109375" style="5"/>
    <col min="15111" max="15111" width="9.28515625" style="5" customWidth="1"/>
    <col min="15112" max="15361" width="8.7109375" style="5"/>
    <col min="15362" max="15362" width="17.42578125" style="5" customWidth="1"/>
    <col min="15363" max="15366" width="8.7109375" style="5"/>
    <col min="15367" max="15367" width="9.28515625" style="5" customWidth="1"/>
    <col min="15368" max="15617" width="8.7109375" style="5"/>
    <col min="15618" max="15618" width="17.42578125" style="5" customWidth="1"/>
    <col min="15619" max="15622" width="8.7109375" style="5"/>
    <col min="15623" max="15623" width="9.28515625" style="5" customWidth="1"/>
    <col min="15624" max="15873" width="8.7109375" style="5"/>
    <col min="15874" max="15874" width="17.42578125" style="5" customWidth="1"/>
    <col min="15875" max="15878" width="8.7109375" style="5"/>
    <col min="15879" max="15879" width="9.28515625" style="5" customWidth="1"/>
    <col min="15880" max="16129" width="8.7109375" style="5"/>
    <col min="16130" max="16130" width="17.42578125" style="5" customWidth="1"/>
    <col min="16131" max="16134" width="8.7109375" style="5"/>
    <col min="16135" max="16135" width="9.28515625" style="5" customWidth="1"/>
    <col min="16136" max="16384" width="8.7109375" style="5"/>
  </cols>
  <sheetData>
    <row r="2" spans="1:17" ht="15" customHeight="1" x14ac:dyDescent="0.25">
      <c r="A2" s="6"/>
      <c r="B2" s="6"/>
      <c r="C2" s="6"/>
      <c r="D2" s="6"/>
      <c r="E2" s="6"/>
      <c r="F2" s="6"/>
      <c r="G2" s="6"/>
      <c r="H2" s="6"/>
      <c r="I2" s="6"/>
    </row>
    <row r="3" spans="1:17" ht="15" customHeight="1" x14ac:dyDescent="0.25">
      <c r="A3" s="141" t="s">
        <v>15</v>
      </c>
      <c r="B3" s="141" t="s">
        <v>7</v>
      </c>
      <c r="C3" s="142" t="s">
        <v>8</v>
      </c>
      <c r="D3" s="143"/>
      <c r="E3" s="141" t="s">
        <v>11</v>
      </c>
      <c r="F3" s="141"/>
      <c r="G3" s="141" t="s">
        <v>13</v>
      </c>
      <c r="H3" s="141" t="s">
        <v>12</v>
      </c>
      <c r="I3" s="141" t="s">
        <v>14</v>
      </c>
    </row>
    <row r="4" spans="1:17" ht="15" customHeight="1" x14ac:dyDescent="0.25">
      <c r="A4" s="141"/>
      <c r="B4" s="141"/>
      <c r="C4" s="7" t="s">
        <v>9</v>
      </c>
      <c r="D4" s="7" t="s">
        <v>10</v>
      </c>
      <c r="E4" s="7" t="s">
        <v>9</v>
      </c>
      <c r="F4" s="7" t="s">
        <v>10</v>
      </c>
      <c r="G4" s="141"/>
      <c r="H4" s="141"/>
      <c r="I4" s="141"/>
    </row>
    <row r="5" spans="1:17" ht="15" customHeight="1" x14ac:dyDescent="0.25">
      <c r="A5" s="8">
        <v>1</v>
      </c>
      <c r="B5" s="8" t="s">
        <v>16</v>
      </c>
      <c r="C5" s="8"/>
      <c r="D5" s="8"/>
      <c r="E5" s="8"/>
      <c r="F5" s="8"/>
      <c r="G5" s="9">
        <f>E5+F5</f>
        <v>0</v>
      </c>
      <c r="H5" s="9">
        <f>(C5+D5)</f>
        <v>0</v>
      </c>
      <c r="I5" s="9">
        <f>G5*H5</f>
        <v>0</v>
      </c>
    </row>
    <row r="6" spans="1:17" ht="15" customHeight="1" x14ac:dyDescent="0.25">
      <c r="A6" s="8"/>
      <c r="B6" s="8" t="s">
        <v>44</v>
      </c>
      <c r="C6" s="8"/>
      <c r="D6" s="8"/>
      <c r="E6" s="8"/>
      <c r="F6" s="8"/>
      <c r="G6" s="9">
        <f t="shared" ref="G6:G32" si="0">E6+F6</f>
        <v>0</v>
      </c>
      <c r="H6" s="9">
        <f t="shared" ref="H6:H32" si="1">(C6+D6)</f>
        <v>0</v>
      </c>
      <c r="I6" s="9">
        <f>G6*H6</f>
        <v>0</v>
      </c>
    </row>
    <row r="7" spans="1:17" ht="15" customHeight="1" x14ac:dyDescent="0.25">
      <c r="A7" s="8">
        <v>2</v>
      </c>
      <c r="B7" s="8" t="s">
        <v>17</v>
      </c>
      <c r="C7" s="8"/>
      <c r="D7" s="8"/>
      <c r="E7" s="8"/>
      <c r="F7" s="8"/>
      <c r="G7" s="9">
        <f t="shared" si="0"/>
        <v>0</v>
      </c>
      <c r="H7" s="9">
        <f t="shared" si="1"/>
        <v>0</v>
      </c>
      <c r="I7" s="9">
        <f t="shared" ref="I7:I32" si="2">G7*H7</f>
        <v>0</v>
      </c>
    </row>
    <row r="8" spans="1:17" ht="15" customHeight="1" x14ac:dyDescent="0.25">
      <c r="A8" s="8">
        <v>3</v>
      </c>
      <c r="B8" s="8" t="s">
        <v>18</v>
      </c>
      <c r="C8" s="8"/>
      <c r="D8" s="8"/>
      <c r="E8" s="8"/>
      <c r="F8" s="8"/>
      <c r="G8" s="9">
        <f t="shared" si="0"/>
        <v>0</v>
      </c>
      <c r="H8" s="9">
        <f t="shared" si="1"/>
        <v>0</v>
      </c>
      <c r="I8" s="9">
        <f t="shared" si="2"/>
        <v>0</v>
      </c>
      <c r="K8" s="13"/>
      <c r="L8" s="13"/>
      <c r="M8" s="13"/>
      <c r="N8" s="13"/>
      <c r="O8" s="13"/>
      <c r="P8" s="13"/>
      <c r="Q8" s="13"/>
    </row>
    <row r="9" spans="1:17" ht="15" customHeight="1" x14ac:dyDescent="0.25">
      <c r="A9" s="8"/>
      <c r="B9" s="8" t="s">
        <v>19</v>
      </c>
      <c r="C9" s="8"/>
      <c r="D9" s="8"/>
      <c r="E9" s="8"/>
      <c r="F9" s="8"/>
      <c r="G9" s="9">
        <f t="shared" si="0"/>
        <v>0</v>
      </c>
      <c r="H9" s="9">
        <f t="shared" si="1"/>
        <v>0</v>
      </c>
      <c r="I9" s="9">
        <f t="shared" si="2"/>
        <v>0</v>
      </c>
      <c r="K9" s="13"/>
      <c r="L9" s="13"/>
      <c r="M9" s="13"/>
      <c r="N9" s="13"/>
      <c r="O9" s="13"/>
      <c r="P9" s="13"/>
      <c r="Q9" s="13"/>
    </row>
    <row r="10" spans="1:17" ht="15" customHeight="1" x14ac:dyDescent="0.25">
      <c r="A10" s="8"/>
      <c r="B10" s="8" t="s">
        <v>20</v>
      </c>
      <c r="C10" s="8"/>
      <c r="D10" s="8"/>
      <c r="E10" s="8"/>
      <c r="F10" s="8"/>
      <c r="G10" s="9">
        <f t="shared" si="0"/>
        <v>0</v>
      </c>
      <c r="H10" s="9">
        <f t="shared" si="1"/>
        <v>0</v>
      </c>
      <c r="I10" s="9">
        <f t="shared" si="2"/>
        <v>0</v>
      </c>
      <c r="K10" s="6"/>
      <c r="L10" s="6"/>
      <c r="M10" s="14"/>
      <c r="N10" s="6"/>
      <c r="O10" s="6"/>
      <c r="P10" s="14"/>
      <c r="Q10" s="14"/>
    </row>
    <row r="11" spans="1:17" ht="15" customHeight="1" x14ac:dyDescent="0.25">
      <c r="A11" s="8"/>
      <c r="B11" s="8" t="s">
        <v>21</v>
      </c>
      <c r="C11" s="8"/>
      <c r="D11" s="8"/>
      <c r="E11" s="8"/>
      <c r="F11" s="8"/>
      <c r="G11" s="9">
        <f t="shared" si="0"/>
        <v>0</v>
      </c>
      <c r="H11" s="9">
        <f t="shared" si="1"/>
        <v>0</v>
      </c>
      <c r="I11" s="9">
        <f t="shared" si="2"/>
        <v>0</v>
      </c>
    </row>
    <row r="12" spans="1:17" ht="15" customHeight="1" x14ac:dyDescent="0.25">
      <c r="A12" s="8">
        <v>4</v>
      </c>
      <c r="B12" s="8" t="s">
        <v>22</v>
      </c>
      <c r="C12" s="8"/>
      <c r="D12" s="8"/>
      <c r="E12" s="8"/>
      <c r="F12" s="8"/>
      <c r="G12" s="9">
        <f t="shared" si="0"/>
        <v>0</v>
      </c>
      <c r="H12" s="9">
        <f t="shared" si="1"/>
        <v>0</v>
      </c>
      <c r="I12" s="9">
        <f t="shared" si="2"/>
        <v>0</v>
      </c>
    </row>
    <row r="13" spans="1:17" ht="15" customHeight="1" x14ac:dyDescent="0.25">
      <c r="A13" s="8"/>
      <c r="B13" s="8" t="s">
        <v>23</v>
      </c>
      <c r="C13" s="8"/>
      <c r="D13" s="8"/>
      <c r="E13" s="8"/>
      <c r="F13" s="8"/>
      <c r="G13" s="9">
        <f t="shared" si="0"/>
        <v>0</v>
      </c>
      <c r="H13" s="9">
        <f t="shared" si="1"/>
        <v>0</v>
      </c>
      <c r="I13" s="9">
        <f t="shared" si="2"/>
        <v>0</v>
      </c>
    </row>
    <row r="14" spans="1:17" ht="15" customHeight="1" x14ac:dyDescent="0.25">
      <c r="A14" s="8"/>
      <c r="B14" s="8" t="s">
        <v>24</v>
      </c>
      <c r="C14" s="8"/>
      <c r="D14" s="8"/>
      <c r="E14" s="8"/>
      <c r="F14" s="8"/>
      <c r="G14" s="9">
        <f t="shared" si="0"/>
        <v>0</v>
      </c>
      <c r="H14" s="9">
        <f t="shared" si="1"/>
        <v>0</v>
      </c>
      <c r="I14" s="9">
        <f t="shared" si="2"/>
        <v>0</v>
      </c>
    </row>
    <row r="15" spans="1:17" ht="15" customHeight="1" x14ac:dyDescent="0.25">
      <c r="A15" s="8"/>
      <c r="B15" s="8" t="s">
        <v>25</v>
      </c>
      <c r="C15" s="8"/>
      <c r="D15" s="8"/>
      <c r="E15" s="8"/>
      <c r="F15" s="8"/>
      <c r="G15" s="9">
        <f t="shared" si="0"/>
        <v>0</v>
      </c>
      <c r="H15" s="9">
        <f t="shared" si="1"/>
        <v>0</v>
      </c>
      <c r="I15" s="9">
        <f t="shared" si="2"/>
        <v>0</v>
      </c>
    </row>
    <row r="16" spans="1:17" ht="15" customHeight="1" x14ac:dyDescent="0.25">
      <c r="A16" s="8">
        <v>5</v>
      </c>
      <c r="B16" s="8" t="s">
        <v>26</v>
      </c>
      <c r="C16" s="8"/>
      <c r="D16" s="8"/>
      <c r="E16" s="8"/>
      <c r="F16" s="8"/>
      <c r="G16" s="9">
        <f t="shared" si="0"/>
        <v>0</v>
      </c>
      <c r="H16" s="9">
        <f t="shared" si="1"/>
        <v>0</v>
      </c>
      <c r="I16" s="9">
        <f t="shared" si="2"/>
        <v>0</v>
      </c>
    </row>
    <row r="17" spans="1:9" ht="15" customHeight="1" x14ac:dyDescent="0.25">
      <c r="A17" s="8"/>
      <c r="B17" s="8" t="s">
        <v>27</v>
      </c>
      <c r="C17" s="10"/>
      <c r="D17" s="10"/>
      <c r="E17" s="10"/>
      <c r="F17" s="10"/>
      <c r="G17" s="9">
        <f t="shared" si="0"/>
        <v>0</v>
      </c>
      <c r="H17" s="9">
        <f t="shared" si="1"/>
        <v>0</v>
      </c>
      <c r="I17" s="9">
        <f t="shared" si="2"/>
        <v>0</v>
      </c>
    </row>
    <row r="18" spans="1:9" ht="15" customHeight="1" x14ac:dyDescent="0.25">
      <c r="A18" s="8"/>
      <c r="B18" s="8" t="s">
        <v>28</v>
      </c>
      <c r="C18" s="8"/>
      <c r="D18" s="8"/>
      <c r="E18" s="8"/>
      <c r="F18" s="11"/>
      <c r="G18" s="9">
        <f t="shared" si="0"/>
        <v>0</v>
      </c>
      <c r="H18" s="9">
        <f t="shared" si="1"/>
        <v>0</v>
      </c>
      <c r="I18" s="9">
        <f t="shared" si="2"/>
        <v>0</v>
      </c>
    </row>
    <row r="19" spans="1:9" ht="15" customHeight="1" x14ac:dyDescent="0.25">
      <c r="A19" s="8">
        <v>6</v>
      </c>
      <c r="B19" s="8" t="s">
        <v>29</v>
      </c>
      <c r="C19" s="8"/>
      <c r="D19" s="8"/>
      <c r="E19" s="8"/>
      <c r="F19" s="11"/>
      <c r="G19" s="9">
        <f t="shared" si="0"/>
        <v>0</v>
      </c>
      <c r="H19" s="9">
        <f t="shared" si="1"/>
        <v>0</v>
      </c>
      <c r="I19" s="9">
        <f t="shared" si="2"/>
        <v>0</v>
      </c>
    </row>
    <row r="20" spans="1:9" ht="15" customHeight="1" x14ac:dyDescent="0.25">
      <c r="A20" s="8"/>
      <c r="B20" s="8" t="s">
        <v>30</v>
      </c>
      <c r="C20" s="8"/>
      <c r="D20" s="8"/>
      <c r="E20" s="8"/>
      <c r="F20" s="11"/>
      <c r="G20" s="9">
        <f t="shared" si="0"/>
        <v>0</v>
      </c>
      <c r="H20" s="9">
        <f t="shared" si="1"/>
        <v>0</v>
      </c>
      <c r="I20" s="9">
        <f t="shared" si="2"/>
        <v>0</v>
      </c>
    </row>
    <row r="21" spans="1:9" ht="15" customHeight="1" x14ac:dyDescent="0.25">
      <c r="A21" s="8"/>
      <c r="B21" s="8" t="s">
        <v>45</v>
      </c>
      <c r="C21" s="8"/>
      <c r="D21" s="8"/>
      <c r="E21" s="8"/>
      <c r="F21" s="11"/>
      <c r="G21" s="9">
        <f t="shared" si="0"/>
        <v>0</v>
      </c>
      <c r="H21" s="9">
        <f t="shared" si="1"/>
        <v>0</v>
      </c>
      <c r="I21" s="9">
        <f t="shared" si="2"/>
        <v>0</v>
      </c>
    </row>
    <row r="22" spans="1:9" ht="15" customHeight="1" x14ac:dyDescent="0.25">
      <c r="A22" s="8"/>
      <c r="B22" s="8" t="s">
        <v>46</v>
      </c>
      <c r="C22" s="8"/>
      <c r="D22" s="8"/>
      <c r="E22" s="8"/>
      <c r="F22" s="11"/>
      <c r="G22" s="9">
        <f t="shared" si="0"/>
        <v>0</v>
      </c>
      <c r="H22" s="9">
        <f t="shared" si="1"/>
        <v>0</v>
      </c>
      <c r="I22" s="9">
        <f t="shared" si="2"/>
        <v>0</v>
      </c>
    </row>
    <row r="23" spans="1:9" ht="15" customHeight="1" x14ac:dyDescent="0.25">
      <c r="A23" s="8">
        <v>7</v>
      </c>
      <c r="B23" s="8" t="s">
        <v>31</v>
      </c>
      <c r="C23" s="8"/>
      <c r="D23" s="8"/>
      <c r="E23" s="8"/>
      <c r="F23" s="11"/>
      <c r="G23" s="9">
        <f t="shared" si="0"/>
        <v>0</v>
      </c>
      <c r="H23" s="9">
        <f t="shared" si="1"/>
        <v>0</v>
      </c>
      <c r="I23" s="9">
        <f t="shared" si="2"/>
        <v>0</v>
      </c>
    </row>
    <row r="24" spans="1:9" ht="15" customHeight="1" x14ac:dyDescent="0.25">
      <c r="A24" s="8"/>
      <c r="B24" s="8" t="s">
        <v>32</v>
      </c>
      <c r="C24" s="8"/>
      <c r="D24" s="8"/>
      <c r="E24" s="8"/>
      <c r="F24" s="11"/>
      <c r="G24" s="9">
        <f t="shared" si="0"/>
        <v>0</v>
      </c>
      <c r="H24" s="9">
        <f t="shared" si="1"/>
        <v>0</v>
      </c>
      <c r="I24" s="9">
        <f t="shared" si="2"/>
        <v>0</v>
      </c>
    </row>
    <row r="25" spans="1:9" ht="15" customHeight="1" x14ac:dyDescent="0.25">
      <c r="A25" s="8"/>
      <c r="B25" s="8" t="s">
        <v>33</v>
      </c>
      <c r="C25" s="8"/>
      <c r="D25" s="8"/>
      <c r="E25" s="8"/>
      <c r="F25" s="11"/>
      <c r="G25" s="9">
        <f t="shared" si="0"/>
        <v>0</v>
      </c>
      <c r="H25" s="9">
        <f t="shared" si="1"/>
        <v>0</v>
      </c>
      <c r="I25" s="9">
        <f t="shared" si="2"/>
        <v>0</v>
      </c>
    </row>
    <row r="26" spans="1:9" ht="15" customHeight="1" x14ac:dyDescent="0.25">
      <c r="A26" s="8">
        <v>8</v>
      </c>
      <c r="B26" s="8" t="s">
        <v>34</v>
      </c>
      <c r="C26" s="8"/>
      <c r="D26" s="8"/>
      <c r="E26" s="8"/>
      <c r="F26" s="11"/>
      <c r="G26" s="9">
        <f t="shared" si="0"/>
        <v>0</v>
      </c>
      <c r="H26" s="9">
        <f t="shared" si="1"/>
        <v>0</v>
      </c>
      <c r="I26" s="9">
        <f t="shared" si="2"/>
        <v>0</v>
      </c>
    </row>
    <row r="27" spans="1:9" ht="15" customHeight="1" x14ac:dyDescent="0.25">
      <c r="A27" s="8"/>
      <c r="B27" s="8" t="s">
        <v>35</v>
      </c>
      <c r="C27" s="8"/>
      <c r="D27" s="8"/>
      <c r="E27" s="8"/>
      <c r="F27" s="11"/>
      <c r="G27" s="9">
        <f t="shared" si="0"/>
        <v>0</v>
      </c>
      <c r="H27" s="9">
        <f t="shared" si="1"/>
        <v>0</v>
      </c>
      <c r="I27" s="9">
        <f t="shared" si="2"/>
        <v>0</v>
      </c>
    </row>
    <row r="28" spans="1:9" ht="15" customHeight="1" x14ac:dyDescent="0.25">
      <c r="A28" s="8"/>
      <c r="B28" s="8" t="s">
        <v>36</v>
      </c>
      <c r="C28" s="8"/>
      <c r="D28" s="8"/>
      <c r="E28" s="8"/>
      <c r="F28" s="11"/>
      <c r="G28" s="9">
        <f t="shared" si="0"/>
        <v>0</v>
      </c>
      <c r="H28" s="9">
        <f t="shared" si="1"/>
        <v>0</v>
      </c>
      <c r="I28" s="9">
        <f t="shared" si="2"/>
        <v>0</v>
      </c>
    </row>
    <row r="29" spans="1:9" ht="15" customHeight="1" x14ac:dyDescent="0.25">
      <c r="A29" s="8">
        <v>9</v>
      </c>
      <c r="B29" s="8" t="s">
        <v>37</v>
      </c>
      <c r="C29" s="8"/>
      <c r="D29" s="8"/>
      <c r="E29" s="8"/>
      <c r="F29" s="11"/>
      <c r="G29" s="9">
        <f t="shared" si="0"/>
        <v>0</v>
      </c>
      <c r="H29" s="9">
        <f t="shared" si="1"/>
        <v>0</v>
      </c>
      <c r="I29" s="9">
        <f t="shared" si="2"/>
        <v>0</v>
      </c>
    </row>
    <row r="30" spans="1:9" ht="15" customHeight="1" x14ac:dyDescent="0.25">
      <c r="A30" s="8"/>
      <c r="B30" s="8" t="s">
        <v>38</v>
      </c>
      <c r="C30" s="8"/>
      <c r="D30" s="8"/>
      <c r="E30" s="8"/>
      <c r="F30" s="11"/>
      <c r="G30" s="9">
        <f t="shared" si="0"/>
        <v>0</v>
      </c>
      <c r="H30" s="9">
        <f t="shared" si="1"/>
        <v>0</v>
      </c>
      <c r="I30" s="9">
        <f t="shared" si="2"/>
        <v>0</v>
      </c>
    </row>
    <row r="31" spans="1:9" ht="15" customHeight="1" x14ac:dyDescent="0.25">
      <c r="A31" s="8"/>
      <c r="B31" s="8" t="s">
        <v>39</v>
      </c>
      <c r="C31" s="8"/>
      <c r="D31" s="8"/>
      <c r="E31" s="8"/>
      <c r="F31" s="11"/>
      <c r="G31" s="9">
        <f t="shared" si="0"/>
        <v>0</v>
      </c>
      <c r="H31" s="9">
        <f t="shared" si="1"/>
        <v>0</v>
      </c>
      <c r="I31" s="9">
        <f t="shared" si="2"/>
        <v>0</v>
      </c>
    </row>
    <row r="32" spans="1:9" ht="15" customHeight="1" x14ac:dyDescent="0.25">
      <c r="A32" s="8">
        <v>10</v>
      </c>
      <c r="B32" s="8" t="s">
        <v>40</v>
      </c>
      <c r="C32" s="8"/>
      <c r="D32" s="8"/>
      <c r="E32" s="8"/>
      <c r="F32" s="11"/>
      <c r="G32" s="9">
        <f t="shared" si="0"/>
        <v>0</v>
      </c>
      <c r="H32" s="9">
        <f t="shared" si="1"/>
        <v>0</v>
      </c>
      <c r="I32" s="9">
        <f t="shared" si="2"/>
        <v>0</v>
      </c>
    </row>
    <row r="33" spans="1:10" ht="15" customHeight="1" x14ac:dyDescent="0.25">
      <c r="A33" s="8"/>
      <c r="B33" s="8"/>
      <c r="C33" s="8"/>
      <c r="D33" s="8"/>
      <c r="E33" s="8"/>
      <c r="F33" s="11"/>
      <c r="G33" s="9"/>
      <c r="H33" s="10"/>
      <c r="I33" s="8"/>
    </row>
    <row r="34" spans="1:10" ht="15" customHeight="1" x14ac:dyDescent="0.25">
      <c r="A34" s="8"/>
      <c r="B34" s="8"/>
      <c r="C34" s="8"/>
      <c r="D34" s="8"/>
      <c r="E34" s="8"/>
      <c r="F34" s="11"/>
      <c r="G34" s="9"/>
      <c r="H34" s="8"/>
      <c r="I34" s="8"/>
    </row>
    <row r="35" spans="1:10" ht="15" customHeight="1" x14ac:dyDescent="0.25">
      <c r="A35" s="8"/>
      <c r="B35" s="7" t="s">
        <v>41</v>
      </c>
      <c r="C35" s="8"/>
      <c r="D35" s="8"/>
      <c r="E35" s="8"/>
      <c r="F35" s="11"/>
      <c r="G35" s="8"/>
      <c r="H35" s="10"/>
      <c r="I35" s="9">
        <f>SUM(I5:I18)</f>
        <v>0</v>
      </c>
      <c r="J35" s="5">
        <f>I35*10.764</f>
        <v>0</v>
      </c>
    </row>
    <row r="36" spans="1:10" ht="15" customHeight="1" x14ac:dyDescent="0.25">
      <c r="A36" s="8"/>
      <c r="B36" s="7" t="s">
        <v>47</v>
      </c>
      <c r="C36" s="8"/>
      <c r="D36" s="8"/>
      <c r="E36" s="8"/>
      <c r="F36" s="11"/>
      <c r="G36" s="8"/>
      <c r="H36" s="10"/>
      <c r="I36" s="9">
        <f>SUM(I19:I28)</f>
        <v>0</v>
      </c>
      <c r="J36" s="5">
        <f>I36*10.764</f>
        <v>0</v>
      </c>
    </row>
    <row r="37" spans="1:10" ht="15" customHeight="1" x14ac:dyDescent="0.25">
      <c r="A37" s="8"/>
      <c r="B37" s="7" t="s">
        <v>48</v>
      </c>
      <c r="C37" s="8"/>
      <c r="D37" s="8"/>
      <c r="E37" s="8"/>
      <c r="F37" s="11"/>
      <c r="G37" s="8"/>
      <c r="H37" s="10"/>
      <c r="I37" s="12">
        <f>SUM(I29:I31)</f>
        <v>0</v>
      </c>
      <c r="J37" s="5">
        <f>I37*10.764</f>
        <v>0</v>
      </c>
    </row>
    <row r="38" spans="1:10" ht="15" customHeight="1" x14ac:dyDescent="0.25">
      <c r="A38" s="8"/>
      <c r="B38" s="7" t="s">
        <v>42</v>
      </c>
      <c r="C38" s="8"/>
      <c r="D38" s="8"/>
      <c r="E38" s="8"/>
      <c r="F38" s="11"/>
      <c r="G38" s="8"/>
      <c r="H38" s="10"/>
      <c r="I38" s="9">
        <f>SUM(I5:I28)</f>
        <v>0</v>
      </c>
      <c r="J38" s="5">
        <f>I38*10.764</f>
        <v>0</v>
      </c>
    </row>
    <row r="39" spans="1:10" ht="15" customHeight="1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10" ht="15" customHeight="1" x14ac:dyDescent="0.25">
      <c r="A40" s="6"/>
      <c r="B40" s="6"/>
      <c r="C40" s="6"/>
      <c r="D40" s="6"/>
      <c r="E40" s="6"/>
      <c r="F40" s="6"/>
      <c r="G40" s="6"/>
      <c r="H40" s="6"/>
      <c r="I40" s="6"/>
    </row>
  </sheetData>
  <mergeCells count="7">
    <mergeCell ref="I3:I4"/>
    <mergeCell ref="A3:A4"/>
    <mergeCell ref="B3:B4"/>
    <mergeCell ref="C3:D3"/>
    <mergeCell ref="E3:F3"/>
    <mergeCell ref="G3:G4"/>
    <mergeCell ref="H3:H4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workbookViewId="0">
      <selection activeCell="E15" sqref="E15"/>
    </sheetView>
  </sheetViews>
  <sheetFormatPr defaultRowHeight="15" x14ac:dyDescent="0.25"/>
  <cols>
    <col min="1" max="1" width="11.28515625" customWidth="1"/>
    <col min="2" max="2" width="12" customWidth="1"/>
    <col min="3" max="3" width="14.5703125" customWidth="1"/>
    <col min="4" max="4" width="4" customWidth="1"/>
    <col min="5" max="5" width="15.140625" customWidth="1"/>
    <col min="6" max="7" width="9.140625" hidden="1" customWidth="1"/>
    <col min="9" max="9" width="12.7109375" customWidth="1"/>
    <col min="10" max="10" width="15.140625" customWidth="1"/>
    <col min="13" max="13" width="16.5703125" customWidth="1"/>
  </cols>
  <sheetData>
    <row r="2" spans="1:14" x14ac:dyDescent="0.25">
      <c r="A2" t="s">
        <v>75</v>
      </c>
      <c r="B2" s="49" t="s">
        <v>76</v>
      </c>
      <c r="C2" s="49">
        <v>7</v>
      </c>
    </row>
    <row r="3" spans="1:14" x14ac:dyDescent="0.25">
      <c r="B3" t="s">
        <v>77</v>
      </c>
      <c r="C3" t="s">
        <v>78</v>
      </c>
    </row>
    <row r="4" spans="1:14" x14ac:dyDescent="0.25">
      <c r="A4" t="s">
        <v>79</v>
      </c>
      <c r="B4" s="16">
        <v>20</v>
      </c>
      <c r="C4" s="16">
        <v>20</v>
      </c>
    </row>
    <row r="5" spans="1:14" x14ac:dyDescent="0.25">
      <c r="A5" t="s">
        <v>80</v>
      </c>
      <c r="B5" t="s">
        <v>81</v>
      </c>
      <c r="C5" t="s">
        <v>82</v>
      </c>
      <c r="H5" s="16" t="s">
        <v>83</v>
      </c>
      <c r="I5" s="16" t="s">
        <v>84</v>
      </c>
      <c r="J5" s="16" t="s">
        <v>85</v>
      </c>
      <c r="K5" s="16" t="s">
        <v>86</v>
      </c>
      <c r="L5" s="16" t="s">
        <v>87</v>
      </c>
      <c r="M5" s="16" t="s">
        <v>88</v>
      </c>
      <c r="N5" s="16" t="s">
        <v>89</v>
      </c>
    </row>
    <row r="6" spans="1:14" x14ac:dyDescent="0.25">
      <c r="B6" s="16">
        <f>C2+1</f>
        <v>8</v>
      </c>
      <c r="C6" s="16">
        <v>0</v>
      </c>
      <c r="E6" s="22" t="s">
        <v>90</v>
      </c>
      <c r="H6" s="22">
        <f>C4</f>
        <v>20</v>
      </c>
      <c r="I6" s="77">
        <f>30/B6*C6</f>
        <v>0</v>
      </c>
      <c r="J6" s="75">
        <f>15/B8*C8</f>
        <v>0</v>
      </c>
      <c r="K6" s="22">
        <f>10/B10*C10</f>
        <v>0</v>
      </c>
      <c r="L6" s="22">
        <f>10/B12*C12</f>
        <v>0</v>
      </c>
      <c r="M6" s="22">
        <f>5/B14*C14</f>
        <v>0</v>
      </c>
      <c r="N6" s="22">
        <f>5/B16*C16</f>
        <v>0</v>
      </c>
    </row>
    <row r="7" spans="1:14" x14ac:dyDescent="0.25">
      <c r="A7" t="s">
        <v>91</v>
      </c>
      <c r="B7" t="s">
        <v>92</v>
      </c>
      <c r="C7" t="s">
        <v>93</v>
      </c>
      <c r="E7" s="16" t="s">
        <v>94</v>
      </c>
      <c r="F7" s="16"/>
      <c r="G7" s="16"/>
      <c r="H7" s="16">
        <f>H6+20</f>
        <v>40</v>
      </c>
      <c r="I7" s="20">
        <f>30/B6*C6</f>
        <v>0</v>
      </c>
      <c r="J7" s="76">
        <f>10/B8*C8</f>
        <v>0</v>
      </c>
      <c r="K7" s="16">
        <f>5/B10*C10</f>
        <v>0</v>
      </c>
      <c r="L7" s="16">
        <f>5/B12*C12</f>
        <v>0</v>
      </c>
      <c r="M7" s="16">
        <f>5/B14*C14</f>
        <v>0</v>
      </c>
      <c r="N7" s="16">
        <f>5/B16*C16</f>
        <v>0</v>
      </c>
    </row>
    <row r="8" spans="1:14" x14ac:dyDescent="0.25">
      <c r="B8" s="16">
        <f>C2</f>
        <v>7</v>
      </c>
      <c r="C8" s="16">
        <v>0</v>
      </c>
    </row>
    <row r="9" spans="1:14" x14ac:dyDescent="0.25">
      <c r="A9" t="s">
        <v>95</v>
      </c>
      <c r="B9" t="s">
        <v>92</v>
      </c>
      <c r="C9" t="s">
        <v>93</v>
      </c>
    </row>
    <row r="10" spans="1:14" x14ac:dyDescent="0.25">
      <c r="B10" s="16">
        <f>C2</f>
        <v>7</v>
      </c>
      <c r="C10" s="16">
        <v>0</v>
      </c>
    </row>
    <row r="11" spans="1:14" x14ac:dyDescent="0.25">
      <c r="A11" t="s">
        <v>87</v>
      </c>
      <c r="B11" t="s">
        <v>92</v>
      </c>
      <c r="C11" t="s">
        <v>93</v>
      </c>
    </row>
    <row r="12" spans="1:14" x14ac:dyDescent="0.25">
      <c r="B12" s="16">
        <f>C2</f>
        <v>7</v>
      </c>
      <c r="C12" s="16">
        <v>0</v>
      </c>
      <c r="H12" s="16"/>
      <c r="I12" s="16" t="s">
        <v>90</v>
      </c>
      <c r="J12" s="16" t="s">
        <v>96</v>
      </c>
      <c r="K12" t="s">
        <v>97</v>
      </c>
    </row>
    <row r="13" spans="1:14" ht="30" x14ac:dyDescent="0.25">
      <c r="A13" s="50" t="s">
        <v>88</v>
      </c>
      <c r="B13" t="s">
        <v>92</v>
      </c>
      <c r="C13" t="s">
        <v>93</v>
      </c>
      <c r="H13" s="16" t="s">
        <v>98</v>
      </c>
      <c r="I13" s="16">
        <f>H6</f>
        <v>20</v>
      </c>
      <c r="J13" s="16">
        <f>H7</f>
        <v>40</v>
      </c>
      <c r="K13" t="s">
        <v>97</v>
      </c>
    </row>
    <row r="14" spans="1:14" x14ac:dyDescent="0.25">
      <c r="B14" s="16">
        <f>C2</f>
        <v>7</v>
      </c>
      <c r="C14" s="16">
        <v>0</v>
      </c>
      <c r="H14" s="16" t="s">
        <v>99</v>
      </c>
      <c r="I14" s="20">
        <f>I6</f>
        <v>0</v>
      </c>
      <c r="J14" s="20">
        <f>I7</f>
        <v>0</v>
      </c>
    </row>
    <row r="15" spans="1:14" x14ac:dyDescent="0.25">
      <c r="A15" t="s">
        <v>89</v>
      </c>
      <c r="B15" t="s">
        <v>92</v>
      </c>
      <c r="C15" t="s">
        <v>93</v>
      </c>
      <c r="H15" s="16" t="s">
        <v>85</v>
      </c>
      <c r="I15" s="76">
        <f>J6</f>
        <v>0</v>
      </c>
      <c r="J15" s="76">
        <f>J7</f>
        <v>0</v>
      </c>
    </row>
    <row r="16" spans="1:14" x14ac:dyDescent="0.25">
      <c r="B16" s="16">
        <f>C2</f>
        <v>7</v>
      </c>
      <c r="C16" s="16">
        <v>0</v>
      </c>
      <c r="H16" s="16" t="s">
        <v>86</v>
      </c>
      <c r="I16" s="16">
        <f>K6</f>
        <v>0</v>
      </c>
      <c r="J16" s="16">
        <f>K7</f>
        <v>0</v>
      </c>
    </row>
    <row r="17" spans="8:10" x14ac:dyDescent="0.25">
      <c r="H17" s="16" t="s">
        <v>87</v>
      </c>
      <c r="I17" s="16">
        <f>L6</f>
        <v>0</v>
      </c>
      <c r="J17" s="16">
        <f>L7</f>
        <v>0</v>
      </c>
    </row>
    <row r="18" spans="8:10" ht="30" x14ac:dyDescent="0.25">
      <c r="H18" s="17" t="s">
        <v>88</v>
      </c>
      <c r="I18" s="16">
        <f>M6</f>
        <v>0</v>
      </c>
      <c r="J18" s="16">
        <f>M7</f>
        <v>0</v>
      </c>
    </row>
    <row r="19" spans="8:10" x14ac:dyDescent="0.25">
      <c r="H19" s="16" t="s">
        <v>89</v>
      </c>
      <c r="I19" s="16">
        <f>N6</f>
        <v>0</v>
      </c>
      <c r="J19" s="16">
        <f>N7</f>
        <v>0</v>
      </c>
    </row>
    <row r="20" spans="8:10" x14ac:dyDescent="0.25">
      <c r="H20" s="16" t="s">
        <v>100</v>
      </c>
      <c r="I20" s="76">
        <f>I13+I14+I15+I16+I17+I18+I19</f>
        <v>20</v>
      </c>
      <c r="J20" s="76">
        <f>J13+J14+J15+J16+J17+J18+J19</f>
        <v>40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0"/>
  <sheetViews>
    <sheetView workbookViewId="0">
      <selection activeCell="E16" sqref="E16"/>
    </sheetView>
  </sheetViews>
  <sheetFormatPr defaultRowHeight="15" x14ac:dyDescent="0.25"/>
  <cols>
    <col min="1" max="1" width="28.28515625" customWidth="1"/>
  </cols>
  <sheetData>
    <row r="1" spans="1:11" ht="15.75" thickBot="1" x14ac:dyDescent="0.3"/>
    <row r="2" spans="1:11" ht="60" x14ac:dyDescent="0.25">
      <c r="A2" s="26"/>
      <c r="B2" s="82" t="s">
        <v>134</v>
      </c>
      <c r="C2" s="82" t="s">
        <v>98</v>
      </c>
      <c r="D2" s="82" t="s">
        <v>99</v>
      </c>
      <c r="E2" s="82" t="s">
        <v>135</v>
      </c>
      <c r="F2" s="82" t="s">
        <v>136</v>
      </c>
      <c r="G2" s="82" t="s">
        <v>137</v>
      </c>
      <c r="H2" s="82" t="s">
        <v>87</v>
      </c>
      <c r="I2" s="82" t="s">
        <v>138</v>
      </c>
      <c r="J2" s="82" t="s">
        <v>139</v>
      </c>
      <c r="K2" s="83" t="s">
        <v>140</v>
      </c>
    </row>
    <row r="3" spans="1:11" x14ac:dyDescent="0.25">
      <c r="A3" s="28" t="s">
        <v>141</v>
      </c>
      <c r="B3" s="16">
        <v>10</v>
      </c>
      <c r="C3" s="16">
        <v>15</v>
      </c>
      <c r="D3" s="16">
        <v>30</v>
      </c>
      <c r="E3" s="16">
        <v>10</v>
      </c>
      <c r="F3" s="16">
        <v>5</v>
      </c>
      <c r="G3" s="16">
        <v>5</v>
      </c>
      <c r="H3" s="16">
        <v>10</v>
      </c>
      <c r="I3" s="16">
        <v>2.5</v>
      </c>
      <c r="J3" s="16">
        <v>2.5</v>
      </c>
      <c r="K3" s="84">
        <f>SUM(B3:J3)</f>
        <v>90</v>
      </c>
    </row>
    <row r="4" spans="1:11" x14ac:dyDescent="0.25">
      <c r="A4" s="28" t="s">
        <v>96</v>
      </c>
      <c r="B4" s="16">
        <v>30</v>
      </c>
      <c r="C4" s="16">
        <v>15</v>
      </c>
      <c r="D4" s="16">
        <v>30</v>
      </c>
      <c r="E4" s="16">
        <v>10</v>
      </c>
      <c r="F4" s="16">
        <v>2.5</v>
      </c>
      <c r="G4" s="16">
        <v>2.5</v>
      </c>
      <c r="H4" s="16">
        <v>0</v>
      </c>
      <c r="I4" s="16">
        <v>5</v>
      </c>
      <c r="J4" s="16">
        <v>5</v>
      </c>
      <c r="K4" s="84">
        <f>SUM(B4:J4)</f>
        <v>100</v>
      </c>
    </row>
    <row r="5" spans="1:11" x14ac:dyDescent="0.25">
      <c r="A5" s="28"/>
      <c r="B5" s="16"/>
      <c r="C5" s="16"/>
      <c r="D5" s="16"/>
      <c r="E5" s="16"/>
      <c r="F5" s="16"/>
      <c r="G5" s="16"/>
      <c r="H5" s="16"/>
      <c r="I5" s="16"/>
      <c r="J5" s="16"/>
      <c r="K5" s="84"/>
    </row>
    <row r="6" spans="1:11" ht="30.75" customHeight="1" x14ac:dyDescent="0.25">
      <c r="A6" s="87" t="s">
        <v>142</v>
      </c>
      <c r="B6" s="89">
        <v>1</v>
      </c>
      <c r="C6" s="89">
        <v>1</v>
      </c>
      <c r="D6" s="49">
        <v>23</v>
      </c>
      <c r="E6" s="16">
        <f>D6-1</f>
        <v>22</v>
      </c>
      <c r="F6" s="16">
        <f>E6</f>
        <v>22</v>
      </c>
      <c r="G6" s="16">
        <f t="shared" ref="G6:J6" si="0">F6</f>
        <v>22</v>
      </c>
      <c r="H6" s="16">
        <f t="shared" si="0"/>
        <v>22</v>
      </c>
      <c r="I6" s="16">
        <f t="shared" si="0"/>
        <v>22</v>
      </c>
      <c r="J6" s="16">
        <f t="shared" si="0"/>
        <v>22</v>
      </c>
      <c r="K6" s="84"/>
    </row>
    <row r="7" spans="1:11" ht="15.75" thickBot="1" x14ac:dyDescent="0.3">
      <c r="A7" s="88" t="s">
        <v>143</v>
      </c>
      <c r="B7" s="85">
        <v>1</v>
      </c>
      <c r="C7" s="85">
        <v>1</v>
      </c>
      <c r="D7" s="85">
        <v>4</v>
      </c>
      <c r="E7" s="85">
        <v>0</v>
      </c>
      <c r="F7" s="85">
        <v>0</v>
      </c>
      <c r="G7" s="85">
        <v>0</v>
      </c>
      <c r="H7" s="85">
        <v>0</v>
      </c>
      <c r="I7" s="85">
        <v>0</v>
      </c>
      <c r="J7" s="85">
        <v>0</v>
      </c>
      <c r="K7" s="86"/>
    </row>
    <row r="8" spans="1:11" ht="15.75" thickBot="1" x14ac:dyDescent="0.3">
      <c r="A8" s="144"/>
      <c r="B8" s="144"/>
      <c r="C8" s="144"/>
      <c r="D8" s="144"/>
      <c r="E8" s="144"/>
      <c r="F8" s="144"/>
      <c r="G8" s="144"/>
      <c r="H8" s="144"/>
      <c r="I8" s="144"/>
      <c r="J8" s="144"/>
      <c r="K8" s="144"/>
    </row>
    <row r="9" spans="1:11" x14ac:dyDescent="0.25">
      <c r="A9" s="26" t="s">
        <v>144</v>
      </c>
      <c r="B9" s="24">
        <f>B3*B7</f>
        <v>10</v>
      </c>
      <c r="C9" s="24">
        <f>C3*C7</f>
        <v>15</v>
      </c>
      <c r="D9" s="24">
        <f t="shared" ref="D9:J9" si="1">D3/D6*D7</f>
        <v>5.2173913043478262</v>
      </c>
      <c r="E9" s="24">
        <f t="shared" si="1"/>
        <v>0</v>
      </c>
      <c r="F9" s="24">
        <f t="shared" si="1"/>
        <v>0</v>
      </c>
      <c r="G9" s="24">
        <f t="shared" si="1"/>
        <v>0</v>
      </c>
      <c r="H9" s="24">
        <f t="shared" si="1"/>
        <v>0</v>
      </c>
      <c r="I9" s="24">
        <f t="shared" si="1"/>
        <v>0</v>
      </c>
      <c r="J9" s="24">
        <f t="shared" si="1"/>
        <v>0</v>
      </c>
      <c r="K9" s="79">
        <f>SUM(B9:J9)</f>
        <v>30.217391304347828</v>
      </c>
    </row>
    <row r="10" spans="1:11" ht="15.75" thickBot="1" x14ac:dyDescent="0.3">
      <c r="A10" s="80" t="s">
        <v>145</v>
      </c>
      <c r="B10" s="66">
        <f>B7*B4</f>
        <v>30</v>
      </c>
      <c r="C10" s="66">
        <f>C4*C7</f>
        <v>15</v>
      </c>
      <c r="D10" s="66">
        <f t="shared" ref="D10:J10" si="2">D4/D6*D7</f>
        <v>5.2173913043478262</v>
      </c>
      <c r="E10" s="66">
        <f t="shared" si="2"/>
        <v>0</v>
      </c>
      <c r="F10" s="66">
        <f t="shared" si="2"/>
        <v>0</v>
      </c>
      <c r="G10" s="66">
        <f t="shared" si="2"/>
        <v>0</v>
      </c>
      <c r="H10" s="66">
        <f t="shared" si="2"/>
        <v>0</v>
      </c>
      <c r="I10" s="66">
        <f t="shared" si="2"/>
        <v>0</v>
      </c>
      <c r="J10" s="66">
        <f t="shared" si="2"/>
        <v>0</v>
      </c>
      <c r="K10" s="81">
        <f>SUM(B10:J10)</f>
        <v>50.217391304347828</v>
      </c>
    </row>
  </sheetData>
  <mergeCells count="1">
    <mergeCell ref="A8:K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Summary</vt:lpstr>
      <vt:lpstr>2nd</vt:lpstr>
      <vt:lpstr>1st</vt:lpstr>
      <vt:lpstr>ground</vt:lpstr>
      <vt:lpstr>2 </vt:lpstr>
      <vt:lpstr>1</vt:lpstr>
      <vt:lpstr>gr. </vt:lpstr>
      <vt:lpstr>C%</vt:lpstr>
      <vt:lpstr>C% For IDFC Bank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pc-3</dc:creator>
  <cp:lastModifiedBy>DELL</cp:lastModifiedBy>
  <dcterms:created xsi:type="dcterms:W3CDTF">2015-10-16T10:19:58Z</dcterms:created>
  <dcterms:modified xsi:type="dcterms:W3CDTF">2025-07-29T07:13:43Z</dcterms:modified>
</cp:coreProperties>
</file>