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6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Report!$A$1:$H$420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2" i="1" l="1"/>
  <c r="F182" i="1" s="1"/>
  <c r="D181" i="1"/>
  <c r="F181" i="1" s="1"/>
  <c r="D180" i="1"/>
  <c r="D179" i="1"/>
  <c r="F179" i="1" s="1"/>
  <c r="D178" i="1"/>
  <c r="F178" i="1" s="1"/>
  <c r="D177" i="1"/>
  <c r="F177" i="1" s="1"/>
  <c r="D176" i="1"/>
  <c r="F176" i="1" s="1"/>
  <c r="J175" i="1"/>
  <c r="D175" i="1"/>
  <c r="F175" i="1" s="1"/>
  <c r="D174" i="1"/>
  <c r="F174" i="1" s="1"/>
  <c r="D173" i="1"/>
  <c r="F173" i="1" s="1"/>
  <c r="K173" i="1" s="1"/>
  <c r="D172" i="1"/>
  <c r="F172" i="1" s="1"/>
  <c r="K171" i="1"/>
  <c r="D171" i="1"/>
  <c r="F171" i="1" s="1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G170" i="1"/>
  <c r="D170" i="1"/>
  <c r="F170" i="1" s="1"/>
  <c r="K170" i="1" s="1"/>
  <c r="D222" i="1" l="1"/>
  <c r="D149" i="1"/>
  <c r="D148" i="1"/>
  <c r="D147" i="1"/>
  <c r="D146" i="1"/>
  <c r="D145" i="1"/>
  <c r="D144" i="1"/>
  <c r="E144" i="1"/>
  <c r="D150" i="1" l="1"/>
  <c r="E150" i="1"/>
  <c r="E149" i="1"/>
  <c r="E148" i="1"/>
  <c r="E147" i="1"/>
  <c r="E146" i="1"/>
  <c r="E145" i="1"/>
  <c r="D136" i="1" l="1"/>
  <c r="D135" i="1"/>
  <c r="D134" i="1"/>
  <c r="D133" i="1"/>
  <c r="D132" i="1"/>
  <c r="D131" i="1"/>
  <c r="D130" i="1"/>
  <c r="D129" i="1"/>
  <c r="C97" i="1" s="1"/>
  <c r="D128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E96" i="1" s="1"/>
  <c r="D111" i="1"/>
  <c r="D110" i="1"/>
  <c r="D233" i="1"/>
  <c r="D232" i="1"/>
  <c r="D231" i="1"/>
  <c r="F231" i="1" s="1"/>
  <c r="D230" i="1"/>
  <c r="F230" i="1" s="1"/>
  <c r="D229" i="1"/>
  <c r="F229" i="1" s="1"/>
  <c r="D228" i="1"/>
  <c r="F228" i="1" s="1"/>
  <c r="D224" i="1"/>
  <c r="D223" i="1"/>
  <c r="F223" i="1" s="1"/>
  <c r="D221" i="1"/>
  <c r="D220" i="1"/>
  <c r="D219" i="1"/>
  <c r="F219" i="1" s="1"/>
  <c r="D218" i="1"/>
  <c r="F218" i="1" s="1"/>
  <c r="D217" i="1"/>
  <c r="F217" i="1" s="1"/>
  <c r="D216" i="1"/>
  <c r="F216" i="1" s="1"/>
  <c r="D215" i="1"/>
  <c r="D214" i="1"/>
  <c r="F214" i="1" s="1"/>
  <c r="D213" i="1"/>
  <c r="D212" i="1"/>
  <c r="D210" i="1"/>
  <c r="F210" i="1" s="1"/>
  <c r="D209" i="1"/>
  <c r="D207" i="1"/>
  <c r="F207" i="1" s="1"/>
  <c r="D206" i="1"/>
  <c r="F206" i="1" s="1"/>
  <c r="D205" i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6" i="1"/>
  <c r="D195" i="1"/>
  <c r="F195" i="1" s="1"/>
  <c r="D194" i="1"/>
  <c r="D193" i="1"/>
  <c r="D192" i="1"/>
  <c r="D191" i="1"/>
  <c r="F191" i="1" s="1"/>
  <c r="D190" i="1"/>
  <c r="F190" i="1" s="1"/>
  <c r="D189" i="1"/>
  <c r="F189" i="1" s="1"/>
  <c r="D188" i="1"/>
  <c r="D187" i="1"/>
  <c r="F187" i="1" s="1"/>
  <c r="D186" i="1"/>
  <c r="D185" i="1"/>
  <c r="F185" i="1" s="1"/>
  <c r="D184" i="1"/>
  <c r="F184" i="1" s="1"/>
  <c r="D168" i="1"/>
  <c r="D167" i="1"/>
  <c r="D166" i="1"/>
  <c r="D165" i="1"/>
  <c r="D164" i="1"/>
  <c r="D163" i="1"/>
  <c r="D162" i="1"/>
  <c r="D161" i="1"/>
  <c r="D160" i="1"/>
  <c r="D159" i="1"/>
  <c r="D158" i="1"/>
  <c r="E101" i="1" s="1"/>
  <c r="D157" i="1"/>
  <c r="D156" i="1"/>
  <c r="E151" i="1"/>
  <c r="E143" i="1"/>
  <c r="D151" i="1"/>
  <c r="D143" i="1"/>
  <c r="K142" i="1"/>
  <c r="F233" i="1"/>
  <c r="F232" i="1"/>
  <c r="J231" i="1"/>
  <c r="K227" i="1"/>
  <c r="A227" i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G226" i="1"/>
  <c r="F209" i="1"/>
  <c r="F205" i="1"/>
  <c r="J203" i="1"/>
  <c r="K199" i="1"/>
  <c r="A199" i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G198" i="1"/>
  <c r="F224" i="1"/>
  <c r="F222" i="1"/>
  <c r="F221" i="1"/>
  <c r="F220" i="1"/>
  <c r="J217" i="1"/>
  <c r="F215" i="1"/>
  <c r="A214" i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K213" i="1"/>
  <c r="F213" i="1"/>
  <c r="A213" i="1"/>
  <c r="G212" i="1"/>
  <c r="F212" i="1"/>
  <c r="F196" i="1"/>
  <c r="F194" i="1"/>
  <c r="F193" i="1"/>
  <c r="F192" i="1"/>
  <c r="J189" i="1"/>
  <c r="F188" i="1"/>
  <c r="F186" i="1"/>
  <c r="K185" i="1"/>
  <c r="A185" i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G184" i="1"/>
  <c r="C101" i="1" l="1"/>
  <c r="E97" i="1"/>
  <c r="E98" i="1"/>
  <c r="E102" i="1"/>
  <c r="C96" i="1"/>
  <c r="C98" i="1" s="1"/>
  <c r="C102" i="1" s="1"/>
  <c r="F168" i="1"/>
  <c r="F167" i="1"/>
  <c r="F166" i="1"/>
  <c r="F156" i="1"/>
  <c r="K156" i="1" s="1"/>
  <c r="J161" i="1"/>
  <c r="F165" i="1" l="1"/>
  <c r="F164" i="1"/>
  <c r="F163" i="1"/>
  <c r="F162" i="1"/>
  <c r="F161" i="1"/>
  <c r="F160" i="1"/>
  <c r="F159" i="1"/>
  <c r="K159" i="1" s="1"/>
  <c r="F158" i="1"/>
  <c r="K157" i="1"/>
  <c r="F157" i="1"/>
  <c r="A157" i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G156" i="1"/>
  <c r="K143" i="1"/>
  <c r="F136" i="1"/>
  <c r="F135" i="1"/>
  <c r="F134" i="1"/>
  <c r="F133" i="1"/>
  <c r="F132" i="1"/>
  <c r="F130" i="1"/>
  <c r="F129" i="1"/>
  <c r="F128" i="1"/>
  <c r="F131" i="1"/>
  <c r="A129" i="1"/>
  <c r="A130" i="1" s="1"/>
  <c r="A131" i="1" s="1"/>
  <c r="A132" i="1" s="1"/>
  <c r="A133" i="1" s="1"/>
  <c r="A134" i="1" s="1"/>
  <c r="A135" i="1" s="1"/>
  <c r="A136" i="1" s="1"/>
  <c r="G12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G51" i="1"/>
  <c r="C51" i="1"/>
  <c r="G97" i="1" l="1"/>
  <c r="F151" i="1"/>
  <c r="F150" i="1"/>
  <c r="F149" i="1"/>
  <c r="F148" i="1"/>
  <c r="F147" i="1"/>
  <c r="F146" i="1"/>
  <c r="F145" i="1"/>
  <c r="F144" i="1"/>
  <c r="F143" i="1"/>
  <c r="A143" i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G101" i="1" l="1"/>
  <c r="Z12" i="1"/>
  <c r="I14" i="1"/>
  <c r="F240" i="1" l="1"/>
  <c r="F110" i="1"/>
  <c r="E103" i="1" l="1"/>
  <c r="C103" i="1"/>
  <c r="E43" i="1" l="1"/>
  <c r="E44" i="1" s="1"/>
  <c r="C15" i="1" l="1"/>
  <c r="E30" i="1" l="1"/>
  <c r="F241" i="1" l="1"/>
  <c r="F242" i="1"/>
  <c r="F243" i="1"/>
  <c r="A241" i="1"/>
  <c r="A242" i="1" s="1"/>
  <c r="A243" i="1" s="1"/>
  <c r="G240" i="1"/>
  <c r="G241" i="1" s="1"/>
  <c r="G242" i="1" s="1"/>
  <c r="G243" i="1" s="1"/>
  <c r="F93" i="1" l="1"/>
  <c r="F111" i="1" l="1"/>
  <c r="F112" i="1"/>
  <c r="F113" i="1"/>
  <c r="G96" i="1" l="1"/>
  <c r="G98" i="1" s="1"/>
  <c r="G102" i="1" s="1"/>
  <c r="G103" i="1" s="1"/>
  <c r="B270" i="1"/>
  <c r="A263" i="1"/>
  <c r="A257" i="1"/>
  <c r="A251" i="1"/>
  <c r="F267" i="1" l="1"/>
  <c r="F266" i="1"/>
  <c r="F265" i="1"/>
  <c r="F264" i="1"/>
  <c r="F263" i="1"/>
  <c r="F261" i="1"/>
  <c r="F260" i="1"/>
  <c r="F259" i="1"/>
  <c r="F258" i="1"/>
  <c r="F257" i="1"/>
  <c r="F255" i="1"/>
  <c r="F254" i="1"/>
  <c r="F253" i="1"/>
  <c r="F252" i="1"/>
  <c r="F251" i="1"/>
  <c r="F249" i="1"/>
  <c r="F248" i="1"/>
  <c r="F246" i="1"/>
  <c r="F245" i="1"/>
  <c r="F247" i="1"/>
  <c r="A258" i="1"/>
  <c r="A252" i="1"/>
  <c r="A264" i="1"/>
  <c r="B271" i="1" l="1"/>
  <c r="A265" i="1"/>
  <c r="A253" i="1"/>
  <c r="A25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92" i="1"/>
  <c r="G263" i="1"/>
  <c r="G264" i="1" s="1"/>
  <c r="G265" i="1" s="1"/>
  <c r="G266" i="1" s="1"/>
  <c r="G267" i="1" s="1"/>
  <c r="G257" i="1"/>
  <c r="G258" i="1" s="1"/>
  <c r="G259" i="1" s="1"/>
  <c r="G260" i="1" s="1"/>
  <c r="G261" i="1" s="1"/>
  <c r="G251" i="1"/>
  <c r="G252" i="1" s="1"/>
  <c r="G253" i="1" s="1"/>
  <c r="G254" i="1" s="1"/>
  <c r="G255" i="1" s="1"/>
  <c r="G245" i="1"/>
  <c r="G246" i="1" s="1"/>
  <c r="G247" i="1" s="1"/>
  <c r="G248" i="1" s="1"/>
  <c r="G249" i="1" s="1"/>
  <c r="A245" i="1"/>
  <c r="A246" i="1" s="1"/>
  <c r="A247" i="1" s="1"/>
  <c r="A248" i="1" s="1"/>
  <c r="A249" i="1" s="1"/>
  <c r="A111" i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G110" i="1"/>
  <c r="C66" i="1"/>
  <c r="B67" i="1" s="1"/>
  <c r="D55" i="1"/>
  <c r="G50" i="1"/>
  <c r="C50" i="1"/>
  <c r="E27" i="1"/>
  <c r="E25" i="1"/>
  <c r="E7" i="1"/>
  <c r="E3" i="1"/>
  <c r="A266" i="1"/>
  <c r="A260" i="1"/>
  <c r="A254" i="1"/>
  <c r="D60" i="1" l="1"/>
  <c r="H67" i="1"/>
  <c r="A255" i="1"/>
  <c r="A267" i="1"/>
  <c r="A261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J69" i="1"/>
  <c r="J74" i="1"/>
  <c r="J75" i="1" s="1"/>
  <c r="J76" i="1" s="1"/>
  <c r="J77" i="1" s="1"/>
  <c r="D72" i="1"/>
  <c r="D70" i="1" l="1"/>
  <c r="J79" i="1"/>
  <c r="C71" i="1" l="1"/>
  <c r="G70" i="1" l="1"/>
  <c r="D64" i="1" s="1"/>
  <c r="D65" i="1" s="1"/>
  <c r="D71" i="1"/>
  <c r="I67" i="1" s="1"/>
  <c r="I68" i="1" s="1"/>
  <c r="E70" i="1"/>
  <c r="J67" i="1"/>
  <c r="F65" i="1" l="1"/>
  <c r="I66" i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<sst xmlns="http://schemas.openxmlformats.org/spreadsheetml/2006/main" count="2545" uniqueCount="299">
  <si>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</si>
  <si>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</si>
  <si>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</si>
  <si>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</si>
  <si>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</si>
  <si>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</si>
  <si>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</si>
  <si>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</si>
  <si>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</si>
  <si>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</si>
  <si>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</si>
  <si>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</si>
  <si>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</si>
  <si>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</si>
  <si>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</si>
  <si>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</si>
  <si>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</si>
  <si>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</si>
  <si>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</si>
  <si>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</si>
  <si>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</si>
  <si>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</si>
  <si>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</si>
  <si>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</si>
  <si>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</si>
  <si>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</si>
  <si>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</si>
  <si>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</si>
  <si>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</si>
  <si>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</si>
  <si>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</si>
  <si>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</si>
  <si>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</si>
  <si>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</si>
  <si>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</si>
  <si>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</si>
  <si>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</si>
  <si>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</si>
  <si>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</si>
  <si>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</si>
  <si>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</si>
  <si>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</si>
  <si>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</si>
  <si>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</si>
  <si>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</si>
  <si>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</si>
  <si>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</si>
  <si>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</si>
  <si>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</si>
  <si>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</si>
  <si>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</si>
  <si>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</si>
  <si>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</si>
  <si>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</si>
  <si>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</si>
  <si>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</si>
  <si>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</si>
  <si>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</si>
  <si>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</si>
  <si>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</si>
  <si>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</si>
  <si>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</si>
  <si>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</si>
  <si>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</si>
  <si>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</si>
  <si>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</si>
  <si>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</si>
  <si>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</si>
  <si>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</si>
  <si>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</si>
  <si>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</si>
  <si>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</si>
  <si>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</si>
  <si>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</si>
  <si>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</si>
  <si>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</si>
  <si>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</si>
  <si>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</si>
  <si>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</si>
  <si>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</si>
  <si>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</si>
  <si>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</si>
  <si>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</si>
  <si>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</si>
  <si>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</si>
  <si>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</si>
  <si>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</si>
  <si>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</si>
  <si>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</si>
  <si>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</si>
  <si>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</si>
  <si>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</si>
  <si>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</si>
  <si>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</si>
  <si>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</si>
  <si>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</si>
  <si>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</si>
  <si>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</si>
  <si>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</si>
  <si>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</si>
  <si>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</si>
  <si>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</si>
  <si>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</si>
  <si>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</si>
  <si>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</si>
  <si>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</si>
  <si>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</si>
  <si>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</si>
  <si>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</si>
  <si>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</si>
  <si>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</si>
  <si>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</si>
  <si>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</si>
  <si>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</si>
  <si>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</si>
  <si>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</si>
  <si>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</si>
  <si>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</si>
  <si>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</si>
  <si>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</si>
  <si>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</si>
  <si>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</si>
  <si>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</si>
  <si>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</si>
  <si>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</si>
  <si>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</si>
  <si>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</si>
  <si>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</si>
  <si>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</si>
  <si>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</si>
  <si>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</si>
  <si>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</si>
  <si>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</si>
  <si>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</si>
  <si>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</si>
  <si>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</si>
  <si>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</si>
  <si>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</si>
  <si>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</si>
  <si>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</si>
  <si>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</si>
  <si>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</si>
  <si>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</si>
  <si>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</si>
  <si>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</si>
  <si>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</si>
  <si>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</si>
  <si>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</si>
  <si>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</si>
  <si>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</si>
  <si>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</si>
  <si>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</si>
  <si>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</si>
  <si>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</si>
  <si>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</si>
  <si>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</si>
  <si>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</si>
  <si>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</si>
  <si>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</si>
  <si>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</si>
  <si>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</si>
  <si>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</si>
  <si>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</si>
  <si>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</si>
  <si>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</si>
  <si>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</si>
  <si>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</si>
  <si>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</si>
  <si>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</si>
  <si>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</si>
  <si>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</si>
  <si>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</si>
  <si>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</si>
  <si>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</si>
  <si>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</si>
  <si>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</si>
  <si>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</si>
  <si>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</si>
  <si>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</si>
  <si>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>Floor Rise Rate from    Floor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</si>
  <si>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</si>
  <si>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</si>
  <si>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</si>
  <si>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</si>
  <si>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</si>
  <si>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</si>
  <si>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</si>
  <si>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</si>
  <si>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</si>
  <si>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</si>
  <si>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</si>
  <si>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</si>
  <si>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</si>
  <si>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</si>
  <si>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</si>
  <si>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</si>
  <si>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</si>
  <si>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</si>
  <si>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</si>
  <si>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</si>
  <si>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</si>
  <si>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</si>
  <si>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</si>
  <si>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</si>
  <si>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</si>
  <si>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</si>
  <si>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</si>
  <si>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</si>
  <si>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</si>
  <si>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</si>
  <si>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</si>
  <si>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</si>
  <si>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</si>
  <si>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</si>
  <si>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</si>
  <si>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</si>
  <si>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</si>
  <si>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</si>
  <si>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</si>
  <si>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</si>
  <si>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</si>
  <si>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</si>
  <si>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</si>
  <si>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</si>
  <si>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</si>
  <si>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</si>
  <si>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</si>
  <si>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</si>
  <si>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</si>
  <si>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</si>
  <si>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</si>
  <si>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</si>
  <si>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</si>
  <si>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</si>
  <si>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</si>
  <si>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</si>
  <si>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Vitrified Tiles, Kitchen Platform, Entrance Lobby</t>
  </si>
  <si>
    <t>1st to 7th Floor For Residential</t>
  </si>
  <si>
    <t>1BHK</t>
  </si>
  <si>
    <t>2BHK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</si>
  <si>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</si>
  <si>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Axis Sanpada</t>
  </si>
  <si>
    <t>P52000052638</t>
  </si>
  <si>
    <t>Riu Homes Private Limited</t>
  </si>
  <si>
    <t>Mr. Ajay Patil – 8080855328</t>
  </si>
  <si>
    <t>01 Building</t>
  </si>
  <si>
    <t>Approved Plans, CC, Sale Plan</t>
  </si>
  <si>
    <t>Siddhivinayak Aarambh</t>
  </si>
  <si>
    <t>Plot No</t>
  </si>
  <si>
    <t>27, Sector No. 7</t>
  </si>
  <si>
    <t>1 Building</t>
  </si>
  <si>
    <t>CIDCO</t>
  </si>
  <si>
    <t>CIDCO/BP-18181/TPO(NM &amp; K)/2022/10807</t>
  </si>
  <si>
    <t>1B + Gr + 1st to 10th Floor</t>
  </si>
  <si>
    <t>As per RERA - 31/03/2030</t>
  </si>
  <si>
    <t>Flats</t>
  </si>
  <si>
    <t>Shops</t>
  </si>
  <si>
    <t xml:space="preserve">Details of Commercials &amp; Residential in Building   </t>
  </si>
  <si>
    <t>Ground Floor For Commercials &amp; Parking</t>
  </si>
  <si>
    <t>Shop</t>
  </si>
  <si>
    <t>Basement Floor For Parking</t>
  </si>
  <si>
    <t>Office</t>
  </si>
  <si>
    <t>2nd Floor For Podium Parking</t>
  </si>
  <si>
    <t>Void</t>
  </si>
  <si>
    <t>3rd Floor For Residential</t>
  </si>
  <si>
    <t>Society Office</t>
  </si>
  <si>
    <t>Drivers Room</t>
  </si>
  <si>
    <t>terrace anni chajja</t>
  </si>
  <si>
    <t>7th Floor</t>
  </si>
  <si>
    <t>9th Floor</t>
  </si>
  <si>
    <t>8th Floor</t>
  </si>
  <si>
    <t>Refuge Area</t>
  </si>
  <si>
    <t>Terrace Area</t>
  </si>
  <si>
    <t>10th Floor (Part Terrace Area)</t>
  </si>
  <si>
    <t>We considered Gross carpet area = Net carpet + Balcony + Chajja Area.</t>
  </si>
  <si>
    <t>1st Floor Part Commercial &amp; Part Podium</t>
  </si>
  <si>
    <t>Flats - 92, Shops - 17, Offices - 9</t>
  </si>
  <si>
    <t>Internal Road</t>
  </si>
  <si>
    <t>Pushpak</t>
  </si>
  <si>
    <t>Plot No. 28 &amp; 28A</t>
  </si>
  <si>
    <t>Plot No. 26</t>
  </si>
  <si>
    <t>18.968886320,73.075427645</t>
  </si>
  <si>
    <t>https://maps.app.goo.gl/eZLgGKQb3xqCde5b9</t>
  </si>
  <si>
    <t>8.5KM From Panvel Railway Station</t>
  </si>
  <si>
    <t>Estrela Mahavir</t>
  </si>
  <si>
    <t>Open Plot</t>
  </si>
  <si>
    <t>Offices</t>
  </si>
  <si>
    <t>Panvel West</t>
  </si>
  <si>
    <t>Mr. Ajay 8369310431</t>
  </si>
  <si>
    <t>5th Floor</t>
  </si>
  <si>
    <t>4th &amp; 6th Floor</t>
  </si>
  <si>
    <t>Flat No. 511 Area changed to 700 by smith on 31/05/2024</t>
  </si>
  <si>
    <t>Flat No. 511 Area changed to 700 by smith 31/05/2024</t>
  </si>
  <si>
    <t>Pooja Kawale</t>
  </si>
  <si>
    <t>1B + Gr + 1st to 12th Floor</t>
  </si>
  <si>
    <t>Construction work is in process at the time of Visit (Labour found).</t>
  </si>
  <si>
    <t>Construction stage is reduced due to revision in proposed structure of project.</t>
  </si>
  <si>
    <t>Please provide revised approved floor plans &amp; CC.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</si>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</sst>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9" xfId="0" applyFont="1" applyBorder="1"/>
    <xf numFmtId="0" fontId="25" fillId="0" borderId="3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Border="1" applyAlignment="1">
      <alignment horizontal="center" vertical="center"/>
    </xf>
    <xf numFmtId="0" fontId="7" fillId="0" borderId="0" xfId="1" applyFont="1" applyBorder="1"/>
    <xf numFmtId="0" fontId="7" fillId="0" borderId="0" xfId="1" applyFont="1" applyBorder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24" fillId="2" borderId="9" xfId="0" applyFont="1" applyFill="1" applyBorder="1"/>
    <xf numFmtId="0" fontId="25" fillId="0" borderId="5" xfId="0" applyFont="1" applyBorder="1"/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7" fillId="2" borderId="17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5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14" fontId="6" fillId="0" borderId="1" xfId="1" applyNumberFormat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8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614250</xdr:colOff>
      <xdr:row>357</xdr:row>
      <xdr:rowOff>129125</xdr:rowOff>
    </xdr:from>
    <xdr:to>
      <xdr:col>6</xdr:col>
      <xdr:colOff>61350</xdr:colOff>
      <xdr:row>371</xdr:row>
      <xdr:rowOff>415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6250" y="63575150"/>
          <a:ext cx="3600000" cy="26684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476250</xdr:colOff>
      <xdr:row>337</xdr:row>
      <xdr:rowOff>76200</xdr:rowOff>
    </xdr:from>
    <xdr:to>
      <xdr:col>7</xdr:col>
      <xdr:colOff>199350</xdr:colOff>
      <xdr:row>355</xdr:row>
      <xdr:rowOff>162497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59521725"/>
          <a:ext cx="5400000" cy="36867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323850</xdr:colOff>
      <xdr:row>378</xdr:row>
      <xdr:rowOff>47625</xdr:rowOff>
    </xdr:from>
    <xdr:to>
      <xdr:col>7</xdr:col>
      <xdr:colOff>406950</xdr:colOff>
      <xdr:row>391</xdr:row>
      <xdr:rowOff>84924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68122800"/>
          <a:ext cx="5760000" cy="26376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323850</xdr:colOff>
      <xdr:row>392</xdr:row>
      <xdr:rowOff>163004</xdr:rowOff>
    </xdr:from>
    <xdr:to>
      <xdr:col>7</xdr:col>
      <xdr:colOff>406950</xdr:colOff>
      <xdr:row>412</xdr:row>
      <xdr:rowOff>187393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71438579"/>
          <a:ext cx="5760000" cy="4024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504825</xdr:colOff>
      <xdr:row>403</xdr:row>
      <xdr:rowOff>85724</xdr:rowOff>
    </xdr:from>
    <xdr:to>
      <xdr:col>4</xdr:col>
      <xdr:colOff>142875</xdr:colOff>
      <xdr:row>405</xdr:row>
      <xdr:rowOff>76199</xdr:rowOff>
    </xdr:to>
    <xdr:sp macro="" textlink="">
      <xdr:nvSpPr>
        <xdr:cNvPr id="2" name="Rectangle 1"/>
        <xdr:cNvSpPr/>
      </xdr:nvSpPr>
      <xdr:spPr>
        <a:xfrm rot="1877774">
          <a:off x="2914650" y="73161524"/>
          <a:ext cx="581025" cy="39052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419100</xdr:colOff>
      <xdr:row>292</xdr:row>
      <xdr:rowOff>114300</xdr:rowOff>
    </xdr:from>
    <xdr:to>
      <xdr:col>7</xdr:col>
      <xdr:colOff>875835</xdr:colOff>
      <xdr:row>329</xdr:row>
      <xdr:rowOff>119062</xdr:rowOff>
    </xdr:to>
    <xdr:grpSp>
      <xdr:nvGrpSpPr>
        <xdr:cNvPr id="3" name="Group 2"/>
        <xdr:cNvGrpSpPr/>
      </xdr:nvGrpSpPr>
      <xdr:grpSpPr>
        <a:xfrm>
          <a:off x="419100" y="53213000"/>
          <a:ext cx="6413035" cy="7281862"/>
          <a:chOff x="419100" y="53213000"/>
          <a:chExt cx="6413035" cy="7281862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4559" y="58334862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07674" y="56061931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5617" y="56061931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9100" y="532130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73722" y="532130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6411" y="5321300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31119" y="5833486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0929" y="58334862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15</xdr:col>
      <xdr:colOff>100348</xdr:colOff>
      <xdr:row>92</xdr:row>
      <xdr:rowOff>75286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102982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eZLgGKQb3xqCde5b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XFD377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36" customWidth="1"/>
    <col min="2" max="2" width="12" style="36" customWidth="1"/>
    <col min="3" max="3" width="12.7265625" style="36" customWidth="1"/>
    <col min="4" max="4" width="14.1796875" style="36" customWidth="1"/>
    <col min="5" max="6" width="11.7265625" style="36" customWidth="1"/>
    <col min="7" max="7" width="11.453125" style="36" customWidth="1"/>
    <col min="8" max="8" width="20.26953125" style="36" customWidth="1"/>
    <col min="9" max="9" width="17.453125" style="17" customWidth="1"/>
    <col min="10" max="10" width="11.453125" style="17" customWidth="1"/>
    <col min="11" max="11" width="10.54296875" style="17" bestFit="1" customWidth="1"/>
    <col min="12" max="12" width="10.54296875" style="17" customWidth="1"/>
    <col min="13" max="13" width="11.81640625" style="17" customWidth="1"/>
    <col min="14" max="14" width="12.54296875" style="17" customWidth="1"/>
    <col min="15" max="15" width="9.81640625" style="17" customWidth="1"/>
    <col min="16" max="16" width="11.7265625" style="17" customWidth="1"/>
    <col min="17" max="247" width="9.1796875" style="17"/>
    <col min="248" max="248" width="8.7265625" style="17" customWidth="1"/>
    <col min="249" max="249" width="9.81640625" style="17" customWidth="1"/>
    <col min="250" max="250" width="14.453125" style="17" customWidth="1"/>
    <col min="251" max="251" width="7.26953125" style="17" customWidth="1"/>
    <col min="252" max="252" width="5.54296875" style="17" customWidth="1"/>
    <col min="253" max="253" width="9" style="17" customWidth="1"/>
    <col min="254" max="255" width="9.81640625" style="17" customWidth="1"/>
    <col min="256" max="256" width="11.1796875" style="17" customWidth="1"/>
    <col min="257" max="257" width="2.81640625" style="17" customWidth="1"/>
    <col min="258" max="258" width="3.54296875" style="17" customWidth="1"/>
    <col min="259" max="503" width="9.1796875" style="17"/>
    <col min="504" max="504" width="8.7265625" style="17" customWidth="1"/>
    <col min="505" max="505" width="9.81640625" style="17" customWidth="1"/>
    <col min="506" max="506" width="14.453125" style="17" customWidth="1"/>
    <col min="507" max="507" width="7.26953125" style="17" customWidth="1"/>
    <col min="508" max="508" width="5.54296875" style="17" customWidth="1"/>
    <col min="509" max="509" width="9" style="17" customWidth="1"/>
    <col min="510" max="511" width="9.81640625" style="17" customWidth="1"/>
    <col min="512" max="512" width="11.1796875" style="17" customWidth="1"/>
    <col min="513" max="513" width="2.81640625" style="17" customWidth="1"/>
    <col min="514" max="514" width="3.54296875" style="17" customWidth="1"/>
    <col min="515" max="759" width="9.1796875" style="17"/>
    <col min="760" max="760" width="8.7265625" style="17" customWidth="1"/>
    <col min="761" max="761" width="9.81640625" style="17" customWidth="1"/>
    <col min="762" max="762" width="14.453125" style="17" customWidth="1"/>
    <col min="763" max="763" width="7.26953125" style="17" customWidth="1"/>
    <col min="764" max="764" width="5.54296875" style="17" customWidth="1"/>
    <col min="765" max="765" width="9" style="17" customWidth="1"/>
    <col min="766" max="767" width="9.81640625" style="17" customWidth="1"/>
    <col min="768" max="768" width="11.1796875" style="17" customWidth="1"/>
    <col min="769" max="769" width="2.81640625" style="17" customWidth="1"/>
    <col min="770" max="770" width="3.54296875" style="17" customWidth="1"/>
    <col min="771" max="1015" width="9.1796875" style="17"/>
    <col min="1016" max="1016" width="8.7265625" style="17" customWidth="1"/>
    <col min="1017" max="1017" width="9.81640625" style="17" customWidth="1"/>
    <col min="1018" max="1018" width="14.453125" style="17" customWidth="1"/>
    <col min="1019" max="1019" width="7.26953125" style="17" customWidth="1"/>
    <col min="1020" max="1020" width="5.54296875" style="17" customWidth="1"/>
    <col min="1021" max="1021" width="9" style="17" customWidth="1"/>
    <col min="1022" max="1023" width="9.81640625" style="17" customWidth="1"/>
    <col min="1024" max="1024" width="11.1796875" style="17" customWidth="1"/>
    <col min="1025" max="1025" width="2.81640625" style="17" customWidth="1"/>
    <col min="1026" max="1026" width="3.54296875" style="17" customWidth="1"/>
    <col min="1027" max="1271" width="9.1796875" style="17"/>
    <col min="1272" max="1272" width="8.7265625" style="17" customWidth="1"/>
    <col min="1273" max="1273" width="9.81640625" style="17" customWidth="1"/>
    <col min="1274" max="1274" width="14.453125" style="17" customWidth="1"/>
    <col min="1275" max="1275" width="7.26953125" style="17" customWidth="1"/>
    <col min="1276" max="1276" width="5.54296875" style="17" customWidth="1"/>
    <col min="1277" max="1277" width="9" style="17" customWidth="1"/>
    <col min="1278" max="1279" width="9.81640625" style="17" customWidth="1"/>
    <col min="1280" max="1280" width="11.1796875" style="17" customWidth="1"/>
    <col min="1281" max="1281" width="2.81640625" style="17" customWidth="1"/>
    <col min="1282" max="1282" width="3.54296875" style="17" customWidth="1"/>
    <col min="1283" max="1527" width="9.1796875" style="17"/>
    <col min="1528" max="1528" width="8.7265625" style="17" customWidth="1"/>
    <col min="1529" max="1529" width="9.81640625" style="17" customWidth="1"/>
    <col min="1530" max="1530" width="14.453125" style="17" customWidth="1"/>
    <col min="1531" max="1531" width="7.26953125" style="17" customWidth="1"/>
    <col min="1532" max="1532" width="5.54296875" style="17" customWidth="1"/>
    <col min="1533" max="1533" width="9" style="17" customWidth="1"/>
    <col min="1534" max="1535" width="9.81640625" style="17" customWidth="1"/>
    <col min="1536" max="1536" width="11.1796875" style="17" customWidth="1"/>
    <col min="1537" max="1537" width="2.81640625" style="17" customWidth="1"/>
    <col min="1538" max="1538" width="3.54296875" style="17" customWidth="1"/>
    <col min="1539" max="1783" width="9.1796875" style="17"/>
    <col min="1784" max="1784" width="8.7265625" style="17" customWidth="1"/>
    <col min="1785" max="1785" width="9.81640625" style="17" customWidth="1"/>
    <col min="1786" max="1786" width="14.453125" style="17" customWidth="1"/>
    <col min="1787" max="1787" width="7.26953125" style="17" customWidth="1"/>
    <col min="1788" max="1788" width="5.54296875" style="17" customWidth="1"/>
    <col min="1789" max="1789" width="9" style="17" customWidth="1"/>
    <col min="1790" max="1791" width="9.81640625" style="17" customWidth="1"/>
    <col min="1792" max="1792" width="11.1796875" style="17" customWidth="1"/>
    <col min="1793" max="1793" width="2.81640625" style="17" customWidth="1"/>
    <col min="1794" max="1794" width="3.54296875" style="17" customWidth="1"/>
    <col min="1795" max="2039" width="9.1796875" style="17"/>
    <col min="2040" max="2040" width="8.7265625" style="17" customWidth="1"/>
    <col min="2041" max="2041" width="9.81640625" style="17" customWidth="1"/>
    <col min="2042" max="2042" width="14.453125" style="17" customWidth="1"/>
    <col min="2043" max="2043" width="7.26953125" style="17" customWidth="1"/>
    <col min="2044" max="2044" width="5.54296875" style="17" customWidth="1"/>
    <col min="2045" max="2045" width="9" style="17" customWidth="1"/>
    <col min="2046" max="2047" width="9.81640625" style="17" customWidth="1"/>
    <col min="2048" max="2048" width="11.1796875" style="17" customWidth="1"/>
    <col min="2049" max="2049" width="2.81640625" style="17" customWidth="1"/>
    <col min="2050" max="2050" width="3.54296875" style="17" customWidth="1"/>
    <col min="2051" max="2295" width="9.1796875" style="17"/>
    <col min="2296" max="2296" width="8.7265625" style="17" customWidth="1"/>
    <col min="2297" max="2297" width="9.81640625" style="17" customWidth="1"/>
    <col min="2298" max="2298" width="14.453125" style="17" customWidth="1"/>
    <col min="2299" max="2299" width="7.26953125" style="17" customWidth="1"/>
    <col min="2300" max="2300" width="5.54296875" style="17" customWidth="1"/>
    <col min="2301" max="2301" width="9" style="17" customWidth="1"/>
    <col min="2302" max="2303" width="9.81640625" style="17" customWidth="1"/>
    <col min="2304" max="2304" width="11.1796875" style="17" customWidth="1"/>
    <col min="2305" max="2305" width="2.81640625" style="17" customWidth="1"/>
    <col min="2306" max="2306" width="3.54296875" style="17" customWidth="1"/>
    <col min="2307" max="2551" width="9.1796875" style="17"/>
    <col min="2552" max="2552" width="8.7265625" style="17" customWidth="1"/>
    <col min="2553" max="2553" width="9.81640625" style="17" customWidth="1"/>
    <col min="2554" max="2554" width="14.453125" style="17" customWidth="1"/>
    <col min="2555" max="2555" width="7.26953125" style="17" customWidth="1"/>
    <col min="2556" max="2556" width="5.54296875" style="17" customWidth="1"/>
    <col min="2557" max="2557" width="9" style="17" customWidth="1"/>
    <col min="2558" max="2559" width="9.81640625" style="17" customWidth="1"/>
    <col min="2560" max="2560" width="11.1796875" style="17" customWidth="1"/>
    <col min="2561" max="2561" width="2.81640625" style="17" customWidth="1"/>
    <col min="2562" max="2562" width="3.54296875" style="17" customWidth="1"/>
    <col min="2563" max="2807" width="9.1796875" style="17"/>
    <col min="2808" max="2808" width="8.7265625" style="17" customWidth="1"/>
    <col min="2809" max="2809" width="9.81640625" style="17" customWidth="1"/>
    <col min="2810" max="2810" width="14.453125" style="17" customWidth="1"/>
    <col min="2811" max="2811" width="7.26953125" style="17" customWidth="1"/>
    <col min="2812" max="2812" width="5.54296875" style="17" customWidth="1"/>
    <col min="2813" max="2813" width="9" style="17" customWidth="1"/>
    <col min="2814" max="2815" width="9.81640625" style="17" customWidth="1"/>
    <col min="2816" max="2816" width="11.1796875" style="17" customWidth="1"/>
    <col min="2817" max="2817" width="2.81640625" style="17" customWidth="1"/>
    <col min="2818" max="2818" width="3.54296875" style="17" customWidth="1"/>
    <col min="2819" max="3063" width="9.1796875" style="17"/>
    <col min="3064" max="3064" width="8.7265625" style="17" customWidth="1"/>
    <col min="3065" max="3065" width="9.81640625" style="17" customWidth="1"/>
    <col min="3066" max="3066" width="14.453125" style="17" customWidth="1"/>
    <col min="3067" max="3067" width="7.26953125" style="17" customWidth="1"/>
    <col min="3068" max="3068" width="5.54296875" style="17" customWidth="1"/>
    <col min="3069" max="3069" width="9" style="17" customWidth="1"/>
    <col min="3070" max="3071" width="9.81640625" style="17" customWidth="1"/>
    <col min="3072" max="3072" width="11.1796875" style="17" customWidth="1"/>
    <col min="3073" max="3073" width="2.81640625" style="17" customWidth="1"/>
    <col min="3074" max="3074" width="3.54296875" style="17" customWidth="1"/>
    <col min="3075" max="3319" width="9.1796875" style="17"/>
    <col min="3320" max="3320" width="8.7265625" style="17" customWidth="1"/>
    <col min="3321" max="3321" width="9.81640625" style="17" customWidth="1"/>
    <col min="3322" max="3322" width="14.453125" style="17" customWidth="1"/>
    <col min="3323" max="3323" width="7.26953125" style="17" customWidth="1"/>
    <col min="3324" max="3324" width="5.54296875" style="17" customWidth="1"/>
    <col min="3325" max="3325" width="9" style="17" customWidth="1"/>
    <col min="3326" max="3327" width="9.81640625" style="17" customWidth="1"/>
    <col min="3328" max="3328" width="11.1796875" style="17" customWidth="1"/>
    <col min="3329" max="3329" width="2.81640625" style="17" customWidth="1"/>
    <col min="3330" max="3330" width="3.54296875" style="17" customWidth="1"/>
    <col min="3331" max="3575" width="9.1796875" style="17"/>
    <col min="3576" max="3576" width="8.7265625" style="17" customWidth="1"/>
    <col min="3577" max="3577" width="9.81640625" style="17" customWidth="1"/>
    <col min="3578" max="3578" width="14.453125" style="17" customWidth="1"/>
    <col min="3579" max="3579" width="7.26953125" style="17" customWidth="1"/>
    <col min="3580" max="3580" width="5.54296875" style="17" customWidth="1"/>
    <col min="3581" max="3581" width="9" style="17" customWidth="1"/>
    <col min="3582" max="3583" width="9.81640625" style="17" customWidth="1"/>
    <col min="3584" max="3584" width="11.1796875" style="17" customWidth="1"/>
    <col min="3585" max="3585" width="2.81640625" style="17" customWidth="1"/>
    <col min="3586" max="3586" width="3.54296875" style="17" customWidth="1"/>
    <col min="3587" max="3831" width="9.1796875" style="17"/>
    <col min="3832" max="3832" width="8.7265625" style="17" customWidth="1"/>
    <col min="3833" max="3833" width="9.81640625" style="17" customWidth="1"/>
    <col min="3834" max="3834" width="14.453125" style="17" customWidth="1"/>
    <col min="3835" max="3835" width="7.26953125" style="17" customWidth="1"/>
    <col min="3836" max="3836" width="5.54296875" style="17" customWidth="1"/>
    <col min="3837" max="3837" width="9" style="17" customWidth="1"/>
    <col min="3838" max="3839" width="9.81640625" style="17" customWidth="1"/>
    <col min="3840" max="3840" width="11.1796875" style="17" customWidth="1"/>
    <col min="3841" max="3841" width="2.81640625" style="17" customWidth="1"/>
    <col min="3842" max="3842" width="3.54296875" style="17" customWidth="1"/>
    <col min="3843" max="4087" width="9.1796875" style="17"/>
    <col min="4088" max="4088" width="8.7265625" style="17" customWidth="1"/>
    <col min="4089" max="4089" width="9.81640625" style="17" customWidth="1"/>
    <col min="4090" max="4090" width="14.453125" style="17" customWidth="1"/>
    <col min="4091" max="4091" width="7.26953125" style="17" customWidth="1"/>
    <col min="4092" max="4092" width="5.54296875" style="17" customWidth="1"/>
    <col min="4093" max="4093" width="9" style="17" customWidth="1"/>
    <col min="4094" max="4095" width="9.81640625" style="17" customWidth="1"/>
    <col min="4096" max="4096" width="11.1796875" style="17" customWidth="1"/>
    <col min="4097" max="4097" width="2.81640625" style="17" customWidth="1"/>
    <col min="4098" max="4098" width="3.54296875" style="17" customWidth="1"/>
    <col min="4099" max="4343" width="9.1796875" style="17"/>
    <col min="4344" max="4344" width="8.7265625" style="17" customWidth="1"/>
    <col min="4345" max="4345" width="9.81640625" style="17" customWidth="1"/>
    <col min="4346" max="4346" width="14.453125" style="17" customWidth="1"/>
    <col min="4347" max="4347" width="7.26953125" style="17" customWidth="1"/>
    <col min="4348" max="4348" width="5.54296875" style="17" customWidth="1"/>
    <col min="4349" max="4349" width="9" style="17" customWidth="1"/>
    <col min="4350" max="4351" width="9.81640625" style="17" customWidth="1"/>
    <col min="4352" max="4352" width="11.1796875" style="17" customWidth="1"/>
    <col min="4353" max="4353" width="2.81640625" style="17" customWidth="1"/>
    <col min="4354" max="4354" width="3.54296875" style="17" customWidth="1"/>
    <col min="4355" max="4599" width="9.1796875" style="17"/>
    <col min="4600" max="4600" width="8.7265625" style="17" customWidth="1"/>
    <col min="4601" max="4601" width="9.81640625" style="17" customWidth="1"/>
    <col min="4602" max="4602" width="14.453125" style="17" customWidth="1"/>
    <col min="4603" max="4603" width="7.26953125" style="17" customWidth="1"/>
    <col min="4604" max="4604" width="5.54296875" style="17" customWidth="1"/>
    <col min="4605" max="4605" width="9" style="17" customWidth="1"/>
    <col min="4606" max="4607" width="9.81640625" style="17" customWidth="1"/>
    <col min="4608" max="4608" width="11.1796875" style="17" customWidth="1"/>
    <col min="4609" max="4609" width="2.81640625" style="17" customWidth="1"/>
    <col min="4610" max="4610" width="3.54296875" style="17" customWidth="1"/>
    <col min="4611" max="4855" width="9.1796875" style="17"/>
    <col min="4856" max="4856" width="8.7265625" style="17" customWidth="1"/>
    <col min="4857" max="4857" width="9.81640625" style="17" customWidth="1"/>
    <col min="4858" max="4858" width="14.453125" style="17" customWidth="1"/>
    <col min="4859" max="4859" width="7.26953125" style="17" customWidth="1"/>
    <col min="4860" max="4860" width="5.54296875" style="17" customWidth="1"/>
    <col min="4861" max="4861" width="9" style="17" customWidth="1"/>
    <col min="4862" max="4863" width="9.81640625" style="17" customWidth="1"/>
    <col min="4864" max="4864" width="11.1796875" style="17" customWidth="1"/>
    <col min="4865" max="4865" width="2.81640625" style="17" customWidth="1"/>
    <col min="4866" max="4866" width="3.54296875" style="17" customWidth="1"/>
    <col min="4867" max="5111" width="9.1796875" style="17"/>
    <col min="5112" max="5112" width="8.7265625" style="17" customWidth="1"/>
    <col min="5113" max="5113" width="9.81640625" style="17" customWidth="1"/>
    <col min="5114" max="5114" width="14.453125" style="17" customWidth="1"/>
    <col min="5115" max="5115" width="7.26953125" style="17" customWidth="1"/>
    <col min="5116" max="5116" width="5.54296875" style="17" customWidth="1"/>
    <col min="5117" max="5117" width="9" style="17" customWidth="1"/>
    <col min="5118" max="5119" width="9.81640625" style="17" customWidth="1"/>
    <col min="5120" max="5120" width="11.1796875" style="17" customWidth="1"/>
    <col min="5121" max="5121" width="2.81640625" style="17" customWidth="1"/>
    <col min="5122" max="5122" width="3.54296875" style="17" customWidth="1"/>
    <col min="5123" max="5367" width="9.1796875" style="17"/>
    <col min="5368" max="5368" width="8.7265625" style="17" customWidth="1"/>
    <col min="5369" max="5369" width="9.81640625" style="17" customWidth="1"/>
    <col min="5370" max="5370" width="14.453125" style="17" customWidth="1"/>
    <col min="5371" max="5371" width="7.26953125" style="17" customWidth="1"/>
    <col min="5372" max="5372" width="5.54296875" style="17" customWidth="1"/>
    <col min="5373" max="5373" width="9" style="17" customWidth="1"/>
    <col min="5374" max="5375" width="9.81640625" style="17" customWidth="1"/>
    <col min="5376" max="5376" width="11.1796875" style="17" customWidth="1"/>
    <col min="5377" max="5377" width="2.81640625" style="17" customWidth="1"/>
    <col min="5378" max="5378" width="3.54296875" style="17" customWidth="1"/>
    <col min="5379" max="5623" width="9.1796875" style="17"/>
    <col min="5624" max="5624" width="8.7265625" style="17" customWidth="1"/>
    <col min="5625" max="5625" width="9.81640625" style="17" customWidth="1"/>
    <col min="5626" max="5626" width="14.453125" style="17" customWidth="1"/>
    <col min="5627" max="5627" width="7.26953125" style="17" customWidth="1"/>
    <col min="5628" max="5628" width="5.54296875" style="17" customWidth="1"/>
    <col min="5629" max="5629" width="9" style="17" customWidth="1"/>
    <col min="5630" max="5631" width="9.81640625" style="17" customWidth="1"/>
    <col min="5632" max="5632" width="11.1796875" style="17" customWidth="1"/>
    <col min="5633" max="5633" width="2.81640625" style="17" customWidth="1"/>
    <col min="5634" max="5634" width="3.54296875" style="17" customWidth="1"/>
    <col min="5635" max="5879" width="9.1796875" style="17"/>
    <col min="5880" max="5880" width="8.7265625" style="17" customWidth="1"/>
    <col min="5881" max="5881" width="9.81640625" style="17" customWidth="1"/>
    <col min="5882" max="5882" width="14.453125" style="17" customWidth="1"/>
    <col min="5883" max="5883" width="7.26953125" style="17" customWidth="1"/>
    <col min="5884" max="5884" width="5.54296875" style="17" customWidth="1"/>
    <col min="5885" max="5885" width="9" style="17" customWidth="1"/>
    <col min="5886" max="5887" width="9.81640625" style="17" customWidth="1"/>
    <col min="5888" max="5888" width="11.1796875" style="17" customWidth="1"/>
    <col min="5889" max="5889" width="2.81640625" style="17" customWidth="1"/>
    <col min="5890" max="5890" width="3.54296875" style="17" customWidth="1"/>
    <col min="5891" max="6135" width="9.1796875" style="17"/>
    <col min="6136" max="6136" width="8.7265625" style="17" customWidth="1"/>
    <col min="6137" max="6137" width="9.81640625" style="17" customWidth="1"/>
    <col min="6138" max="6138" width="14.453125" style="17" customWidth="1"/>
    <col min="6139" max="6139" width="7.26953125" style="17" customWidth="1"/>
    <col min="6140" max="6140" width="5.54296875" style="17" customWidth="1"/>
    <col min="6141" max="6141" width="9" style="17" customWidth="1"/>
    <col min="6142" max="6143" width="9.81640625" style="17" customWidth="1"/>
    <col min="6144" max="6144" width="11.1796875" style="17" customWidth="1"/>
    <col min="6145" max="6145" width="2.81640625" style="17" customWidth="1"/>
    <col min="6146" max="6146" width="3.54296875" style="17" customWidth="1"/>
    <col min="6147" max="6391" width="9.1796875" style="17"/>
    <col min="6392" max="6392" width="8.7265625" style="17" customWidth="1"/>
    <col min="6393" max="6393" width="9.81640625" style="17" customWidth="1"/>
    <col min="6394" max="6394" width="14.453125" style="17" customWidth="1"/>
    <col min="6395" max="6395" width="7.26953125" style="17" customWidth="1"/>
    <col min="6396" max="6396" width="5.54296875" style="17" customWidth="1"/>
    <col min="6397" max="6397" width="9" style="17" customWidth="1"/>
    <col min="6398" max="6399" width="9.81640625" style="17" customWidth="1"/>
    <col min="6400" max="6400" width="11.1796875" style="17" customWidth="1"/>
    <col min="6401" max="6401" width="2.81640625" style="17" customWidth="1"/>
    <col min="6402" max="6402" width="3.54296875" style="17" customWidth="1"/>
    <col min="6403" max="6647" width="9.1796875" style="17"/>
    <col min="6648" max="6648" width="8.7265625" style="17" customWidth="1"/>
    <col min="6649" max="6649" width="9.81640625" style="17" customWidth="1"/>
    <col min="6650" max="6650" width="14.453125" style="17" customWidth="1"/>
    <col min="6651" max="6651" width="7.26953125" style="17" customWidth="1"/>
    <col min="6652" max="6652" width="5.54296875" style="17" customWidth="1"/>
    <col min="6653" max="6653" width="9" style="17" customWidth="1"/>
    <col min="6654" max="6655" width="9.81640625" style="17" customWidth="1"/>
    <col min="6656" max="6656" width="11.1796875" style="17" customWidth="1"/>
    <col min="6657" max="6657" width="2.81640625" style="17" customWidth="1"/>
    <col min="6658" max="6658" width="3.54296875" style="17" customWidth="1"/>
    <col min="6659" max="6903" width="9.1796875" style="17"/>
    <col min="6904" max="6904" width="8.7265625" style="17" customWidth="1"/>
    <col min="6905" max="6905" width="9.81640625" style="17" customWidth="1"/>
    <col min="6906" max="6906" width="14.453125" style="17" customWidth="1"/>
    <col min="6907" max="6907" width="7.26953125" style="17" customWidth="1"/>
    <col min="6908" max="6908" width="5.54296875" style="17" customWidth="1"/>
    <col min="6909" max="6909" width="9" style="17" customWidth="1"/>
    <col min="6910" max="6911" width="9.81640625" style="17" customWidth="1"/>
    <col min="6912" max="6912" width="11.1796875" style="17" customWidth="1"/>
    <col min="6913" max="6913" width="2.81640625" style="17" customWidth="1"/>
    <col min="6914" max="6914" width="3.54296875" style="17" customWidth="1"/>
    <col min="6915" max="7159" width="9.1796875" style="17"/>
    <col min="7160" max="7160" width="8.7265625" style="17" customWidth="1"/>
    <col min="7161" max="7161" width="9.81640625" style="17" customWidth="1"/>
    <col min="7162" max="7162" width="14.453125" style="17" customWidth="1"/>
    <col min="7163" max="7163" width="7.26953125" style="17" customWidth="1"/>
    <col min="7164" max="7164" width="5.54296875" style="17" customWidth="1"/>
    <col min="7165" max="7165" width="9" style="17" customWidth="1"/>
    <col min="7166" max="7167" width="9.81640625" style="17" customWidth="1"/>
    <col min="7168" max="7168" width="11.1796875" style="17" customWidth="1"/>
    <col min="7169" max="7169" width="2.81640625" style="17" customWidth="1"/>
    <col min="7170" max="7170" width="3.54296875" style="17" customWidth="1"/>
    <col min="7171" max="7415" width="9.1796875" style="17"/>
    <col min="7416" max="7416" width="8.7265625" style="17" customWidth="1"/>
    <col min="7417" max="7417" width="9.81640625" style="17" customWidth="1"/>
    <col min="7418" max="7418" width="14.453125" style="17" customWidth="1"/>
    <col min="7419" max="7419" width="7.26953125" style="17" customWidth="1"/>
    <col min="7420" max="7420" width="5.54296875" style="17" customWidth="1"/>
    <col min="7421" max="7421" width="9" style="17" customWidth="1"/>
    <col min="7422" max="7423" width="9.81640625" style="17" customWidth="1"/>
    <col min="7424" max="7424" width="11.1796875" style="17" customWidth="1"/>
    <col min="7425" max="7425" width="2.81640625" style="17" customWidth="1"/>
    <col min="7426" max="7426" width="3.54296875" style="17" customWidth="1"/>
    <col min="7427" max="7671" width="9.1796875" style="17"/>
    <col min="7672" max="7672" width="8.7265625" style="17" customWidth="1"/>
    <col min="7673" max="7673" width="9.81640625" style="17" customWidth="1"/>
    <col min="7674" max="7674" width="14.453125" style="17" customWidth="1"/>
    <col min="7675" max="7675" width="7.26953125" style="17" customWidth="1"/>
    <col min="7676" max="7676" width="5.54296875" style="17" customWidth="1"/>
    <col min="7677" max="7677" width="9" style="17" customWidth="1"/>
    <col min="7678" max="7679" width="9.81640625" style="17" customWidth="1"/>
    <col min="7680" max="7680" width="11.1796875" style="17" customWidth="1"/>
    <col min="7681" max="7681" width="2.81640625" style="17" customWidth="1"/>
    <col min="7682" max="7682" width="3.54296875" style="17" customWidth="1"/>
    <col min="7683" max="7927" width="9.1796875" style="17"/>
    <col min="7928" max="7928" width="8.7265625" style="17" customWidth="1"/>
    <col min="7929" max="7929" width="9.81640625" style="17" customWidth="1"/>
    <col min="7930" max="7930" width="14.453125" style="17" customWidth="1"/>
    <col min="7931" max="7931" width="7.26953125" style="17" customWidth="1"/>
    <col min="7932" max="7932" width="5.54296875" style="17" customWidth="1"/>
    <col min="7933" max="7933" width="9" style="17" customWidth="1"/>
    <col min="7934" max="7935" width="9.81640625" style="17" customWidth="1"/>
    <col min="7936" max="7936" width="11.1796875" style="17" customWidth="1"/>
    <col min="7937" max="7937" width="2.81640625" style="17" customWidth="1"/>
    <col min="7938" max="7938" width="3.54296875" style="17" customWidth="1"/>
    <col min="7939" max="8183" width="9.1796875" style="17"/>
    <col min="8184" max="8184" width="8.7265625" style="17" customWidth="1"/>
    <col min="8185" max="8185" width="9.81640625" style="17" customWidth="1"/>
    <col min="8186" max="8186" width="14.453125" style="17" customWidth="1"/>
    <col min="8187" max="8187" width="7.26953125" style="17" customWidth="1"/>
    <col min="8188" max="8188" width="5.54296875" style="17" customWidth="1"/>
    <col min="8189" max="8189" width="9" style="17" customWidth="1"/>
    <col min="8190" max="8191" width="9.81640625" style="17" customWidth="1"/>
    <col min="8192" max="8192" width="11.1796875" style="17" customWidth="1"/>
    <col min="8193" max="8193" width="2.81640625" style="17" customWidth="1"/>
    <col min="8194" max="8194" width="3.54296875" style="17" customWidth="1"/>
    <col min="8195" max="8439" width="9.1796875" style="17"/>
    <col min="8440" max="8440" width="8.7265625" style="17" customWidth="1"/>
    <col min="8441" max="8441" width="9.81640625" style="17" customWidth="1"/>
    <col min="8442" max="8442" width="14.453125" style="17" customWidth="1"/>
    <col min="8443" max="8443" width="7.26953125" style="17" customWidth="1"/>
    <col min="8444" max="8444" width="5.54296875" style="17" customWidth="1"/>
    <col min="8445" max="8445" width="9" style="17" customWidth="1"/>
    <col min="8446" max="8447" width="9.81640625" style="17" customWidth="1"/>
    <col min="8448" max="8448" width="11.1796875" style="17" customWidth="1"/>
    <col min="8449" max="8449" width="2.81640625" style="17" customWidth="1"/>
    <col min="8450" max="8450" width="3.54296875" style="17" customWidth="1"/>
    <col min="8451" max="8695" width="9.1796875" style="17"/>
    <col min="8696" max="8696" width="8.7265625" style="17" customWidth="1"/>
    <col min="8697" max="8697" width="9.81640625" style="17" customWidth="1"/>
    <col min="8698" max="8698" width="14.453125" style="17" customWidth="1"/>
    <col min="8699" max="8699" width="7.26953125" style="17" customWidth="1"/>
    <col min="8700" max="8700" width="5.54296875" style="17" customWidth="1"/>
    <col min="8701" max="8701" width="9" style="17" customWidth="1"/>
    <col min="8702" max="8703" width="9.81640625" style="17" customWidth="1"/>
    <col min="8704" max="8704" width="11.1796875" style="17" customWidth="1"/>
    <col min="8705" max="8705" width="2.81640625" style="17" customWidth="1"/>
    <col min="8706" max="8706" width="3.54296875" style="17" customWidth="1"/>
    <col min="8707" max="8951" width="9.1796875" style="17"/>
    <col min="8952" max="8952" width="8.7265625" style="17" customWidth="1"/>
    <col min="8953" max="8953" width="9.81640625" style="17" customWidth="1"/>
    <col min="8954" max="8954" width="14.453125" style="17" customWidth="1"/>
    <col min="8955" max="8955" width="7.26953125" style="17" customWidth="1"/>
    <col min="8956" max="8956" width="5.54296875" style="17" customWidth="1"/>
    <col min="8957" max="8957" width="9" style="17" customWidth="1"/>
    <col min="8958" max="8959" width="9.81640625" style="17" customWidth="1"/>
    <col min="8960" max="8960" width="11.1796875" style="17" customWidth="1"/>
    <col min="8961" max="8961" width="2.81640625" style="17" customWidth="1"/>
    <col min="8962" max="8962" width="3.54296875" style="17" customWidth="1"/>
    <col min="8963" max="9207" width="9.1796875" style="17"/>
    <col min="9208" max="9208" width="8.7265625" style="17" customWidth="1"/>
    <col min="9209" max="9209" width="9.81640625" style="17" customWidth="1"/>
    <col min="9210" max="9210" width="14.453125" style="17" customWidth="1"/>
    <col min="9211" max="9211" width="7.26953125" style="17" customWidth="1"/>
    <col min="9212" max="9212" width="5.54296875" style="17" customWidth="1"/>
    <col min="9213" max="9213" width="9" style="17" customWidth="1"/>
    <col min="9214" max="9215" width="9.81640625" style="17" customWidth="1"/>
    <col min="9216" max="9216" width="11.1796875" style="17" customWidth="1"/>
    <col min="9217" max="9217" width="2.81640625" style="17" customWidth="1"/>
    <col min="9218" max="9218" width="3.54296875" style="17" customWidth="1"/>
    <col min="9219" max="9463" width="9.1796875" style="17"/>
    <col min="9464" max="9464" width="8.7265625" style="17" customWidth="1"/>
    <col min="9465" max="9465" width="9.81640625" style="17" customWidth="1"/>
    <col min="9466" max="9466" width="14.453125" style="17" customWidth="1"/>
    <col min="9467" max="9467" width="7.26953125" style="17" customWidth="1"/>
    <col min="9468" max="9468" width="5.54296875" style="17" customWidth="1"/>
    <col min="9469" max="9469" width="9" style="17" customWidth="1"/>
    <col min="9470" max="9471" width="9.81640625" style="17" customWidth="1"/>
    <col min="9472" max="9472" width="11.1796875" style="17" customWidth="1"/>
    <col min="9473" max="9473" width="2.81640625" style="17" customWidth="1"/>
    <col min="9474" max="9474" width="3.54296875" style="17" customWidth="1"/>
    <col min="9475" max="9719" width="9.1796875" style="17"/>
    <col min="9720" max="9720" width="8.7265625" style="17" customWidth="1"/>
    <col min="9721" max="9721" width="9.81640625" style="17" customWidth="1"/>
    <col min="9722" max="9722" width="14.453125" style="17" customWidth="1"/>
    <col min="9723" max="9723" width="7.26953125" style="17" customWidth="1"/>
    <col min="9724" max="9724" width="5.54296875" style="17" customWidth="1"/>
    <col min="9725" max="9725" width="9" style="17" customWidth="1"/>
    <col min="9726" max="9727" width="9.81640625" style="17" customWidth="1"/>
    <col min="9728" max="9728" width="11.1796875" style="17" customWidth="1"/>
    <col min="9729" max="9729" width="2.81640625" style="17" customWidth="1"/>
    <col min="9730" max="9730" width="3.54296875" style="17" customWidth="1"/>
    <col min="9731" max="9975" width="9.1796875" style="17"/>
    <col min="9976" max="9976" width="8.7265625" style="17" customWidth="1"/>
    <col min="9977" max="9977" width="9.81640625" style="17" customWidth="1"/>
    <col min="9978" max="9978" width="14.453125" style="17" customWidth="1"/>
    <col min="9979" max="9979" width="7.26953125" style="17" customWidth="1"/>
    <col min="9980" max="9980" width="5.54296875" style="17" customWidth="1"/>
    <col min="9981" max="9981" width="9" style="17" customWidth="1"/>
    <col min="9982" max="9983" width="9.81640625" style="17" customWidth="1"/>
    <col min="9984" max="9984" width="11.1796875" style="17" customWidth="1"/>
    <col min="9985" max="9985" width="2.81640625" style="17" customWidth="1"/>
    <col min="9986" max="9986" width="3.54296875" style="17" customWidth="1"/>
    <col min="9987" max="10231" width="9.1796875" style="17"/>
    <col min="10232" max="10232" width="8.7265625" style="17" customWidth="1"/>
    <col min="10233" max="10233" width="9.81640625" style="17" customWidth="1"/>
    <col min="10234" max="10234" width="14.453125" style="17" customWidth="1"/>
    <col min="10235" max="10235" width="7.26953125" style="17" customWidth="1"/>
    <col min="10236" max="10236" width="5.54296875" style="17" customWidth="1"/>
    <col min="10237" max="10237" width="9" style="17" customWidth="1"/>
    <col min="10238" max="10239" width="9.81640625" style="17" customWidth="1"/>
    <col min="10240" max="10240" width="11.1796875" style="17" customWidth="1"/>
    <col min="10241" max="10241" width="2.81640625" style="17" customWidth="1"/>
    <col min="10242" max="10242" width="3.54296875" style="17" customWidth="1"/>
    <col min="10243" max="10487" width="9.1796875" style="17"/>
    <col min="10488" max="10488" width="8.7265625" style="17" customWidth="1"/>
    <col min="10489" max="10489" width="9.81640625" style="17" customWidth="1"/>
    <col min="10490" max="10490" width="14.453125" style="17" customWidth="1"/>
    <col min="10491" max="10491" width="7.26953125" style="17" customWidth="1"/>
    <col min="10492" max="10492" width="5.54296875" style="17" customWidth="1"/>
    <col min="10493" max="10493" width="9" style="17" customWidth="1"/>
    <col min="10494" max="10495" width="9.81640625" style="17" customWidth="1"/>
    <col min="10496" max="10496" width="11.1796875" style="17" customWidth="1"/>
    <col min="10497" max="10497" width="2.81640625" style="17" customWidth="1"/>
    <col min="10498" max="10498" width="3.54296875" style="17" customWidth="1"/>
    <col min="10499" max="10743" width="9.1796875" style="17"/>
    <col min="10744" max="10744" width="8.7265625" style="17" customWidth="1"/>
    <col min="10745" max="10745" width="9.81640625" style="17" customWidth="1"/>
    <col min="10746" max="10746" width="14.453125" style="17" customWidth="1"/>
    <col min="10747" max="10747" width="7.26953125" style="17" customWidth="1"/>
    <col min="10748" max="10748" width="5.54296875" style="17" customWidth="1"/>
    <col min="10749" max="10749" width="9" style="17" customWidth="1"/>
    <col min="10750" max="10751" width="9.81640625" style="17" customWidth="1"/>
    <col min="10752" max="10752" width="11.1796875" style="17" customWidth="1"/>
    <col min="10753" max="10753" width="2.81640625" style="17" customWidth="1"/>
    <col min="10754" max="10754" width="3.54296875" style="17" customWidth="1"/>
    <col min="10755" max="10999" width="9.1796875" style="17"/>
    <col min="11000" max="11000" width="8.7265625" style="17" customWidth="1"/>
    <col min="11001" max="11001" width="9.81640625" style="17" customWidth="1"/>
    <col min="11002" max="11002" width="14.453125" style="17" customWidth="1"/>
    <col min="11003" max="11003" width="7.26953125" style="17" customWidth="1"/>
    <col min="11004" max="11004" width="5.54296875" style="17" customWidth="1"/>
    <col min="11005" max="11005" width="9" style="17" customWidth="1"/>
    <col min="11006" max="11007" width="9.81640625" style="17" customWidth="1"/>
    <col min="11008" max="11008" width="11.1796875" style="17" customWidth="1"/>
    <col min="11009" max="11009" width="2.81640625" style="17" customWidth="1"/>
    <col min="11010" max="11010" width="3.54296875" style="17" customWidth="1"/>
    <col min="11011" max="11255" width="9.1796875" style="17"/>
    <col min="11256" max="11256" width="8.7265625" style="17" customWidth="1"/>
    <col min="11257" max="11257" width="9.81640625" style="17" customWidth="1"/>
    <col min="11258" max="11258" width="14.453125" style="17" customWidth="1"/>
    <col min="11259" max="11259" width="7.26953125" style="17" customWidth="1"/>
    <col min="11260" max="11260" width="5.54296875" style="17" customWidth="1"/>
    <col min="11261" max="11261" width="9" style="17" customWidth="1"/>
    <col min="11262" max="11263" width="9.81640625" style="17" customWidth="1"/>
    <col min="11264" max="11264" width="11.1796875" style="17" customWidth="1"/>
    <col min="11265" max="11265" width="2.81640625" style="17" customWidth="1"/>
    <col min="11266" max="11266" width="3.54296875" style="17" customWidth="1"/>
    <col min="11267" max="11511" width="9.1796875" style="17"/>
    <col min="11512" max="11512" width="8.7265625" style="17" customWidth="1"/>
    <col min="11513" max="11513" width="9.81640625" style="17" customWidth="1"/>
    <col min="11514" max="11514" width="14.453125" style="17" customWidth="1"/>
    <col min="11515" max="11515" width="7.26953125" style="17" customWidth="1"/>
    <col min="11516" max="11516" width="5.54296875" style="17" customWidth="1"/>
    <col min="11517" max="11517" width="9" style="17" customWidth="1"/>
    <col min="11518" max="11519" width="9.81640625" style="17" customWidth="1"/>
    <col min="11520" max="11520" width="11.1796875" style="17" customWidth="1"/>
    <col min="11521" max="11521" width="2.81640625" style="17" customWidth="1"/>
    <col min="11522" max="11522" width="3.54296875" style="17" customWidth="1"/>
    <col min="11523" max="11767" width="9.1796875" style="17"/>
    <col min="11768" max="11768" width="8.7265625" style="17" customWidth="1"/>
    <col min="11769" max="11769" width="9.81640625" style="17" customWidth="1"/>
    <col min="11770" max="11770" width="14.453125" style="17" customWidth="1"/>
    <col min="11771" max="11771" width="7.26953125" style="17" customWidth="1"/>
    <col min="11772" max="11772" width="5.54296875" style="17" customWidth="1"/>
    <col min="11773" max="11773" width="9" style="17" customWidth="1"/>
    <col min="11774" max="11775" width="9.81640625" style="17" customWidth="1"/>
    <col min="11776" max="11776" width="11.1796875" style="17" customWidth="1"/>
    <col min="11777" max="11777" width="2.81640625" style="17" customWidth="1"/>
    <col min="11778" max="11778" width="3.54296875" style="17" customWidth="1"/>
    <col min="11779" max="12023" width="9.1796875" style="17"/>
    <col min="12024" max="12024" width="8.7265625" style="17" customWidth="1"/>
    <col min="12025" max="12025" width="9.81640625" style="17" customWidth="1"/>
    <col min="12026" max="12026" width="14.453125" style="17" customWidth="1"/>
    <col min="12027" max="12027" width="7.26953125" style="17" customWidth="1"/>
    <col min="12028" max="12028" width="5.54296875" style="17" customWidth="1"/>
    <col min="12029" max="12029" width="9" style="17" customWidth="1"/>
    <col min="12030" max="12031" width="9.81640625" style="17" customWidth="1"/>
    <col min="12032" max="12032" width="11.1796875" style="17" customWidth="1"/>
    <col min="12033" max="12033" width="2.81640625" style="17" customWidth="1"/>
    <col min="12034" max="12034" width="3.54296875" style="17" customWidth="1"/>
    <col min="12035" max="12279" width="9.1796875" style="17"/>
    <col min="12280" max="12280" width="8.7265625" style="17" customWidth="1"/>
    <col min="12281" max="12281" width="9.81640625" style="17" customWidth="1"/>
    <col min="12282" max="12282" width="14.453125" style="17" customWidth="1"/>
    <col min="12283" max="12283" width="7.26953125" style="17" customWidth="1"/>
    <col min="12284" max="12284" width="5.54296875" style="17" customWidth="1"/>
    <col min="12285" max="12285" width="9" style="17" customWidth="1"/>
    <col min="12286" max="12287" width="9.81640625" style="17" customWidth="1"/>
    <col min="12288" max="12288" width="11.1796875" style="17" customWidth="1"/>
    <col min="12289" max="12289" width="2.81640625" style="17" customWidth="1"/>
    <col min="12290" max="12290" width="3.54296875" style="17" customWidth="1"/>
    <col min="12291" max="12535" width="9.1796875" style="17"/>
    <col min="12536" max="12536" width="8.7265625" style="17" customWidth="1"/>
    <col min="12537" max="12537" width="9.81640625" style="17" customWidth="1"/>
    <col min="12538" max="12538" width="14.453125" style="17" customWidth="1"/>
    <col min="12539" max="12539" width="7.26953125" style="17" customWidth="1"/>
    <col min="12540" max="12540" width="5.54296875" style="17" customWidth="1"/>
    <col min="12541" max="12541" width="9" style="17" customWidth="1"/>
    <col min="12542" max="12543" width="9.81640625" style="17" customWidth="1"/>
    <col min="12544" max="12544" width="11.1796875" style="17" customWidth="1"/>
    <col min="12545" max="12545" width="2.81640625" style="17" customWidth="1"/>
    <col min="12546" max="12546" width="3.54296875" style="17" customWidth="1"/>
    <col min="12547" max="12791" width="9.1796875" style="17"/>
    <col min="12792" max="12792" width="8.7265625" style="17" customWidth="1"/>
    <col min="12793" max="12793" width="9.81640625" style="17" customWidth="1"/>
    <col min="12794" max="12794" width="14.453125" style="17" customWidth="1"/>
    <col min="12795" max="12795" width="7.26953125" style="17" customWidth="1"/>
    <col min="12796" max="12796" width="5.54296875" style="17" customWidth="1"/>
    <col min="12797" max="12797" width="9" style="17" customWidth="1"/>
    <col min="12798" max="12799" width="9.81640625" style="17" customWidth="1"/>
    <col min="12800" max="12800" width="11.1796875" style="17" customWidth="1"/>
    <col min="12801" max="12801" width="2.81640625" style="17" customWidth="1"/>
    <col min="12802" max="12802" width="3.54296875" style="17" customWidth="1"/>
    <col min="12803" max="13047" width="9.1796875" style="17"/>
    <col min="13048" max="13048" width="8.7265625" style="17" customWidth="1"/>
    <col min="13049" max="13049" width="9.81640625" style="17" customWidth="1"/>
    <col min="13050" max="13050" width="14.453125" style="17" customWidth="1"/>
    <col min="13051" max="13051" width="7.26953125" style="17" customWidth="1"/>
    <col min="13052" max="13052" width="5.54296875" style="17" customWidth="1"/>
    <col min="13053" max="13053" width="9" style="17" customWidth="1"/>
    <col min="13054" max="13055" width="9.81640625" style="17" customWidth="1"/>
    <col min="13056" max="13056" width="11.1796875" style="17" customWidth="1"/>
    <col min="13057" max="13057" width="2.81640625" style="17" customWidth="1"/>
    <col min="13058" max="13058" width="3.54296875" style="17" customWidth="1"/>
    <col min="13059" max="13303" width="9.1796875" style="17"/>
    <col min="13304" max="13304" width="8.7265625" style="17" customWidth="1"/>
    <col min="13305" max="13305" width="9.81640625" style="17" customWidth="1"/>
    <col min="13306" max="13306" width="14.453125" style="17" customWidth="1"/>
    <col min="13307" max="13307" width="7.26953125" style="17" customWidth="1"/>
    <col min="13308" max="13308" width="5.54296875" style="17" customWidth="1"/>
    <col min="13309" max="13309" width="9" style="17" customWidth="1"/>
    <col min="13310" max="13311" width="9.81640625" style="17" customWidth="1"/>
    <col min="13312" max="13312" width="11.1796875" style="17" customWidth="1"/>
    <col min="13313" max="13313" width="2.81640625" style="17" customWidth="1"/>
    <col min="13314" max="13314" width="3.54296875" style="17" customWidth="1"/>
    <col min="13315" max="13559" width="9.1796875" style="17"/>
    <col min="13560" max="13560" width="8.7265625" style="17" customWidth="1"/>
    <col min="13561" max="13561" width="9.81640625" style="17" customWidth="1"/>
    <col min="13562" max="13562" width="14.453125" style="17" customWidth="1"/>
    <col min="13563" max="13563" width="7.26953125" style="17" customWidth="1"/>
    <col min="13564" max="13564" width="5.54296875" style="17" customWidth="1"/>
    <col min="13565" max="13565" width="9" style="17" customWidth="1"/>
    <col min="13566" max="13567" width="9.81640625" style="17" customWidth="1"/>
    <col min="13568" max="13568" width="11.1796875" style="17" customWidth="1"/>
    <col min="13569" max="13569" width="2.81640625" style="17" customWidth="1"/>
    <col min="13570" max="13570" width="3.54296875" style="17" customWidth="1"/>
    <col min="13571" max="13815" width="9.1796875" style="17"/>
    <col min="13816" max="13816" width="8.7265625" style="17" customWidth="1"/>
    <col min="13817" max="13817" width="9.81640625" style="17" customWidth="1"/>
    <col min="13818" max="13818" width="14.453125" style="17" customWidth="1"/>
    <col min="13819" max="13819" width="7.26953125" style="17" customWidth="1"/>
    <col min="13820" max="13820" width="5.54296875" style="17" customWidth="1"/>
    <col min="13821" max="13821" width="9" style="17" customWidth="1"/>
    <col min="13822" max="13823" width="9.81640625" style="17" customWidth="1"/>
    <col min="13824" max="13824" width="11.1796875" style="17" customWidth="1"/>
    <col min="13825" max="13825" width="2.81640625" style="17" customWidth="1"/>
    <col min="13826" max="13826" width="3.54296875" style="17" customWidth="1"/>
    <col min="13827" max="14071" width="9.1796875" style="17"/>
    <col min="14072" max="14072" width="8.7265625" style="17" customWidth="1"/>
    <col min="14073" max="14073" width="9.81640625" style="17" customWidth="1"/>
    <col min="14074" max="14074" width="14.453125" style="17" customWidth="1"/>
    <col min="14075" max="14075" width="7.26953125" style="17" customWidth="1"/>
    <col min="14076" max="14076" width="5.54296875" style="17" customWidth="1"/>
    <col min="14077" max="14077" width="9" style="17" customWidth="1"/>
    <col min="14078" max="14079" width="9.81640625" style="17" customWidth="1"/>
    <col min="14080" max="14080" width="11.1796875" style="17" customWidth="1"/>
    <col min="14081" max="14081" width="2.81640625" style="17" customWidth="1"/>
    <col min="14082" max="14082" width="3.54296875" style="17" customWidth="1"/>
    <col min="14083" max="14327" width="9.1796875" style="17"/>
    <col min="14328" max="14328" width="8.7265625" style="17" customWidth="1"/>
    <col min="14329" max="14329" width="9.81640625" style="17" customWidth="1"/>
    <col min="14330" max="14330" width="14.453125" style="17" customWidth="1"/>
    <col min="14331" max="14331" width="7.26953125" style="17" customWidth="1"/>
    <col min="14332" max="14332" width="5.54296875" style="17" customWidth="1"/>
    <col min="14333" max="14333" width="9" style="17" customWidth="1"/>
    <col min="14334" max="14335" width="9.81640625" style="17" customWidth="1"/>
    <col min="14336" max="14336" width="11.1796875" style="17" customWidth="1"/>
    <col min="14337" max="14337" width="2.81640625" style="17" customWidth="1"/>
    <col min="14338" max="14338" width="3.54296875" style="17" customWidth="1"/>
    <col min="14339" max="14583" width="9.1796875" style="17"/>
    <col min="14584" max="14584" width="8.7265625" style="17" customWidth="1"/>
    <col min="14585" max="14585" width="9.81640625" style="17" customWidth="1"/>
    <col min="14586" max="14586" width="14.453125" style="17" customWidth="1"/>
    <col min="14587" max="14587" width="7.26953125" style="17" customWidth="1"/>
    <col min="14588" max="14588" width="5.54296875" style="17" customWidth="1"/>
    <col min="14589" max="14589" width="9" style="17" customWidth="1"/>
    <col min="14590" max="14591" width="9.81640625" style="17" customWidth="1"/>
    <col min="14592" max="14592" width="11.1796875" style="17" customWidth="1"/>
    <col min="14593" max="14593" width="2.81640625" style="17" customWidth="1"/>
    <col min="14594" max="14594" width="3.54296875" style="17" customWidth="1"/>
    <col min="14595" max="14839" width="9.1796875" style="17"/>
    <col min="14840" max="14840" width="8.7265625" style="17" customWidth="1"/>
    <col min="14841" max="14841" width="9.81640625" style="17" customWidth="1"/>
    <col min="14842" max="14842" width="14.453125" style="17" customWidth="1"/>
    <col min="14843" max="14843" width="7.26953125" style="17" customWidth="1"/>
    <col min="14844" max="14844" width="5.54296875" style="17" customWidth="1"/>
    <col min="14845" max="14845" width="9" style="17" customWidth="1"/>
    <col min="14846" max="14847" width="9.81640625" style="17" customWidth="1"/>
    <col min="14848" max="14848" width="11.1796875" style="17" customWidth="1"/>
    <col min="14849" max="14849" width="2.81640625" style="17" customWidth="1"/>
    <col min="14850" max="14850" width="3.54296875" style="17" customWidth="1"/>
    <col min="14851" max="15095" width="9.1796875" style="17"/>
    <col min="15096" max="15096" width="8.7265625" style="17" customWidth="1"/>
    <col min="15097" max="15097" width="9.81640625" style="17" customWidth="1"/>
    <col min="15098" max="15098" width="14.453125" style="17" customWidth="1"/>
    <col min="15099" max="15099" width="7.26953125" style="17" customWidth="1"/>
    <col min="15100" max="15100" width="5.54296875" style="17" customWidth="1"/>
    <col min="15101" max="15101" width="9" style="17" customWidth="1"/>
    <col min="15102" max="15103" width="9.81640625" style="17" customWidth="1"/>
    <col min="15104" max="15104" width="11.1796875" style="17" customWidth="1"/>
    <col min="15105" max="15105" width="2.81640625" style="17" customWidth="1"/>
    <col min="15106" max="15106" width="3.54296875" style="17" customWidth="1"/>
    <col min="15107" max="15351" width="9.1796875" style="17"/>
    <col min="15352" max="15352" width="8.7265625" style="17" customWidth="1"/>
    <col min="15353" max="15353" width="9.81640625" style="17" customWidth="1"/>
    <col min="15354" max="15354" width="14.453125" style="17" customWidth="1"/>
    <col min="15355" max="15355" width="7.26953125" style="17" customWidth="1"/>
    <col min="15356" max="15356" width="5.54296875" style="17" customWidth="1"/>
    <col min="15357" max="15357" width="9" style="17" customWidth="1"/>
    <col min="15358" max="15359" width="9.81640625" style="17" customWidth="1"/>
    <col min="15360" max="15360" width="11.1796875" style="17" customWidth="1"/>
    <col min="15361" max="15361" width="2.81640625" style="17" customWidth="1"/>
    <col min="15362" max="15362" width="3.54296875" style="17" customWidth="1"/>
    <col min="15363" max="15607" width="9.1796875" style="17"/>
    <col min="15608" max="15608" width="8.7265625" style="17" customWidth="1"/>
    <col min="15609" max="15609" width="9.81640625" style="17" customWidth="1"/>
    <col min="15610" max="15610" width="14.453125" style="17" customWidth="1"/>
    <col min="15611" max="15611" width="7.26953125" style="17" customWidth="1"/>
    <col min="15612" max="15612" width="5.54296875" style="17" customWidth="1"/>
    <col min="15613" max="15613" width="9" style="17" customWidth="1"/>
    <col min="15614" max="15615" width="9.81640625" style="17" customWidth="1"/>
    <col min="15616" max="15616" width="11.1796875" style="17" customWidth="1"/>
    <col min="15617" max="15617" width="2.81640625" style="17" customWidth="1"/>
    <col min="15618" max="15618" width="3.54296875" style="17" customWidth="1"/>
    <col min="15619" max="15863" width="9.1796875" style="17"/>
    <col min="15864" max="15864" width="8.7265625" style="17" customWidth="1"/>
    <col min="15865" max="15865" width="9.81640625" style="17" customWidth="1"/>
    <col min="15866" max="15866" width="14.453125" style="17" customWidth="1"/>
    <col min="15867" max="15867" width="7.26953125" style="17" customWidth="1"/>
    <col min="15868" max="15868" width="5.54296875" style="17" customWidth="1"/>
    <col min="15869" max="15869" width="9" style="17" customWidth="1"/>
    <col min="15870" max="15871" width="9.81640625" style="17" customWidth="1"/>
    <col min="15872" max="15872" width="11.1796875" style="17" customWidth="1"/>
    <col min="15873" max="15873" width="2.81640625" style="17" customWidth="1"/>
    <col min="15874" max="15874" width="3.54296875" style="17" customWidth="1"/>
    <col min="15875" max="16119" width="9.1796875" style="17"/>
    <col min="16120" max="16120" width="8.7265625" style="17" customWidth="1"/>
    <col min="16121" max="16121" width="9.81640625" style="17" customWidth="1"/>
    <col min="16122" max="16122" width="14.453125" style="17" customWidth="1"/>
    <col min="16123" max="16123" width="7.26953125" style="17" customWidth="1"/>
    <col min="16124" max="16124" width="5.54296875" style="17" customWidth="1"/>
    <col min="16125" max="16125" width="9" style="17" customWidth="1"/>
    <col min="16126" max="16127" width="9.81640625" style="17" customWidth="1"/>
    <col min="16128" max="16128" width="11.1796875" style="17" customWidth="1"/>
    <col min="16129" max="16129" width="2.81640625" style="17" customWidth="1"/>
    <col min="16130" max="16130" width="3.54296875" style="17" customWidth="1"/>
    <col min="16131" max="16384" width="9.1796875" style="17"/>
  </cols>
  <sheetData>
    <row r="1" spans="1:26" ht="46.5" customHeight="1" x14ac:dyDescent="0.35">
      <c r="A1" s="136" t="s">
        <v>240</v>
      </c>
      <c r="B1" s="136"/>
      <c r="C1" s="136"/>
      <c r="D1" s="136"/>
      <c r="E1" s="136"/>
      <c r="F1" s="136"/>
      <c r="G1" s="136"/>
      <c r="H1" s="136"/>
    </row>
    <row r="2" spans="1:26" ht="16.5" customHeight="1" x14ac:dyDescent="0.35">
      <c r="A2" s="99" t="s">
        <v>0</v>
      </c>
      <c r="B2" s="99"/>
      <c r="C2" s="99"/>
      <c r="D2" s="99"/>
      <c r="E2" s="99"/>
      <c r="F2" s="99"/>
      <c r="G2" s="99"/>
      <c r="H2" s="99"/>
    </row>
    <row r="3" spans="1:26" x14ac:dyDescent="0.35">
      <c r="A3" s="86" t="s">
        <v>1</v>
      </c>
      <c r="B3" s="86"/>
      <c r="C3" s="86"/>
      <c r="D3" s="86"/>
      <c r="E3" s="86" t="str">
        <f ca="1">TEXT(TODAY(),"DD/MM/YYYY")</f>
        <v>16/08/2025</v>
      </c>
      <c r="F3" s="86"/>
      <c r="G3" s="86"/>
      <c r="H3" s="86"/>
      <c r="L3" s="17" t="s">
        <v>242</v>
      </c>
    </row>
    <row r="4" spans="1:26" ht="15" customHeight="1" x14ac:dyDescent="0.35">
      <c r="A4" s="86" t="s">
        <v>2</v>
      </c>
      <c r="B4" s="86"/>
      <c r="C4" s="86"/>
      <c r="D4" s="86"/>
      <c r="E4" s="86" t="s">
        <v>241</v>
      </c>
      <c r="F4" s="86"/>
      <c r="G4" s="86"/>
      <c r="H4" s="86"/>
    </row>
    <row r="5" spans="1:26" x14ac:dyDescent="0.35">
      <c r="A5" s="86" t="s">
        <v>3</v>
      </c>
      <c r="B5" s="86"/>
      <c r="C5" s="86"/>
      <c r="D5" s="86"/>
      <c r="E5" s="138">
        <v>45880</v>
      </c>
      <c r="F5" s="86"/>
      <c r="G5" s="86"/>
      <c r="H5" s="86"/>
    </row>
    <row r="6" spans="1:26" ht="16.5" customHeight="1" x14ac:dyDescent="0.35">
      <c r="A6" s="86" t="s">
        <v>4</v>
      </c>
      <c r="B6" s="86"/>
      <c r="C6" s="86"/>
      <c r="D6" s="86"/>
      <c r="E6" s="86" t="s">
        <v>243</v>
      </c>
      <c r="F6" s="86"/>
      <c r="G6" s="86"/>
      <c r="H6" s="86"/>
    </row>
    <row r="7" spans="1:26" ht="15" customHeight="1" x14ac:dyDescent="0.35">
      <c r="A7" s="86" t="s">
        <v>5</v>
      </c>
      <c r="B7" s="86"/>
      <c r="C7" s="86"/>
      <c r="D7" s="86"/>
      <c r="E7" s="86" t="str">
        <f>E6</f>
        <v>Riu Homes Private Limited</v>
      </c>
      <c r="F7" s="86"/>
      <c r="G7" s="86"/>
      <c r="H7" s="86"/>
    </row>
    <row r="8" spans="1:26" x14ac:dyDescent="0.35">
      <c r="A8" s="86" t="s">
        <v>6</v>
      </c>
      <c r="B8" s="86"/>
      <c r="C8" s="86"/>
      <c r="D8" s="86"/>
      <c r="E8" s="137" t="s">
        <v>247</v>
      </c>
      <c r="F8" s="137"/>
      <c r="G8" s="137"/>
      <c r="H8" s="137"/>
    </row>
    <row r="9" spans="1:26" x14ac:dyDescent="0.35">
      <c r="A9" s="86" t="s">
        <v>173</v>
      </c>
      <c r="B9" s="86"/>
      <c r="C9" s="86"/>
      <c r="D9" s="86"/>
      <c r="E9" s="86" t="s">
        <v>244</v>
      </c>
      <c r="F9" s="86"/>
      <c r="G9" s="86"/>
      <c r="H9" s="86"/>
    </row>
    <row r="10" spans="1:26" hidden="1" x14ac:dyDescent="0.35">
      <c r="A10" s="86" t="s">
        <v>174</v>
      </c>
      <c r="B10" s="86"/>
      <c r="C10" s="86"/>
      <c r="D10" s="86"/>
      <c r="E10" s="86" t="s">
        <v>288</v>
      </c>
      <c r="F10" s="86"/>
      <c r="G10" s="86"/>
      <c r="H10" s="86"/>
    </row>
    <row r="11" spans="1:26" x14ac:dyDescent="0.35">
      <c r="A11" s="86" t="s">
        <v>7</v>
      </c>
      <c r="B11" s="86"/>
      <c r="C11" s="86"/>
      <c r="D11" s="86"/>
      <c r="E11" s="85" t="s">
        <v>245</v>
      </c>
      <c r="F11" s="86"/>
      <c r="G11" s="86"/>
      <c r="H11" s="86"/>
    </row>
    <row r="12" spans="1:26" x14ac:dyDescent="0.35">
      <c r="A12" s="86" t="s">
        <v>176</v>
      </c>
      <c r="B12" s="86"/>
      <c r="C12" s="86"/>
      <c r="D12" s="86"/>
      <c r="E12" s="86" t="s">
        <v>29</v>
      </c>
      <c r="F12" s="86"/>
      <c r="G12" s="86"/>
      <c r="H12" s="86"/>
      <c r="S12" s="45" t="s">
        <v>182</v>
      </c>
      <c r="T12" s="45" t="s">
        <v>192</v>
      </c>
      <c r="U12" s="45" t="s">
        <v>177</v>
      </c>
      <c r="V12" s="45" t="s">
        <v>197</v>
      </c>
      <c r="W12" s="45" t="s">
        <v>215</v>
      </c>
      <c r="X12"/>
      <c r="Y12" t="s">
        <v>197</v>
      </c>
      <c r="Z12" t="e">
        <f ca="1">OFFSET($S$12,1,MATCH($G19,$S$12:$W$12,0)-1,15,1)</f>
        <v>#VALUE!</v>
      </c>
    </row>
    <row r="13" spans="1:26" x14ac:dyDescent="0.35">
      <c r="A13" s="89" t="s">
        <v>8</v>
      </c>
      <c r="B13" s="89"/>
      <c r="C13" s="89"/>
      <c r="D13" s="89"/>
      <c r="E13" s="85" t="s">
        <v>246</v>
      </c>
      <c r="F13" s="85"/>
      <c r="G13" s="85"/>
      <c r="H13" s="85"/>
      <c r="S13" s="45" t="s">
        <v>183</v>
      </c>
      <c r="T13" s="45" t="s">
        <v>190</v>
      </c>
      <c r="U13" s="45" t="s">
        <v>212</v>
      </c>
      <c r="V13" s="45" t="s">
        <v>198</v>
      </c>
      <c r="W13" s="45" t="s">
        <v>216</v>
      </c>
      <c r="X13"/>
      <c r="Y13"/>
      <c r="Z13"/>
    </row>
    <row r="14" spans="1:26" x14ac:dyDescent="0.35">
      <c r="A14" s="89" t="s">
        <v>9</v>
      </c>
      <c r="B14" s="89"/>
      <c r="C14" s="89"/>
      <c r="D14" s="89"/>
      <c r="E14" s="85" t="s">
        <v>242</v>
      </c>
      <c r="F14" s="86"/>
      <c r="G14" s="86"/>
      <c r="H14" s="86"/>
      <c r="I14" s="97" t="e">
        <f ca="1">OFFSET($D$4,1,MATCH($J12,$D$4:$H$4,0)-1,15,1)</f>
        <v>#N/A</v>
      </c>
      <c r="J14" s="98"/>
      <c r="K14" s="98"/>
      <c r="L14" s="98"/>
      <c r="M14" s="98"/>
      <c r="N14" s="98"/>
      <c r="O14" s="98"/>
      <c r="P14" s="98"/>
      <c r="S14" s="45" t="s">
        <v>184</v>
      </c>
      <c r="T14" s="45" t="s">
        <v>191</v>
      </c>
      <c r="U14" s="45" t="s">
        <v>213</v>
      </c>
      <c r="V14" s="45" t="s">
        <v>199</v>
      </c>
      <c r="W14" s="45" t="s">
        <v>229</v>
      </c>
      <c r="X14"/>
      <c r="Y14"/>
      <c r="Z14"/>
    </row>
    <row r="15" spans="1:26" ht="37.5" customHeight="1" x14ac:dyDescent="0.35">
      <c r="A15" s="85" t="s">
        <v>10</v>
      </c>
      <c r="B15" s="85"/>
      <c r="C15" s="85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Siddhivinayak Aarambh, Plot No.27, Sector No. 7, near Estrela Mahavir, Internal Road, Pushpak, Pushpak, Panvel West, Panvel, Raigad - 410206.</v>
      </c>
      <c r="D15" s="85"/>
      <c r="E15" s="85"/>
      <c r="F15" s="85"/>
      <c r="G15" s="85"/>
      <c r="H15" s="85"/>
      <c r="S15" s="45" t="s">
        <v>185</v>
      </c>
      <c r="T15" s="45" t="s">
        <v>193</v>
      </c>
      <c r="U15" s="45" t="s">
        <v>214</v>
      </c>
      <c r="V15" s="45" t="s">
        <v>200</v>
      </c>
      <c r="W15" s="45" t="s">
        <v>217</v>
      </c>
      <c r="X15"/>
      <c r="Y15"/>
      <c r="Z15"/>
    </row>
    <row r="16" spans="1:26" x14ac:dyDescent="0.35">
      <c r="A16" s="85" t="s">
        <v>248</v>
      </c>
      <c r="B16" s="85"/>
      <c r="C16" s="85" t="s">
        <v>249</v>
      </c>
      <c r="D16" s="85"/>
      <c r="E16" s="85"/>
      <c r="F16" s="85"/>
      <c r="G16" s="85"/>
      <c r="H16" s="85"/>
      <c r="S16" s="45" t="s">
        <v>186</v>
      </c>
      <c r="T16" s="45" t="s">
        <v>194</v>
      </c>
      <c r="U16" s="45"/>
      <c r="V16" s="45" t="s">
        <v>201</v>
      </c>
      <c r="W16" s="45" t="s">
        <v>218</v>
      </c>
      <c r="X16"/>
      <c r="Y16"/>
      <c r="Z16"/>
    </row>
    <row r="17" spans="1:26" ht="15.75" customHeight="1" x14ac:dyDescent="0.35">
      <c r="A17" s="85" t="s">
        <v>169</v>
      </c>
      <c r="B17" s="85"/>
      <c r="C17" s="85" t="s">
        <v>278</v>
      </c>
      <c r="D17" s="85"/>
      <c r="E17" s="85"/>
      <c r="F17" s="85"/>
      <c r="G17" s="85"/>
      <c r="H17" s="85"/>
      <c r="S17" s="45" t="s">
        <v>187</v>
      </c>
      <c r="T17" s="45" t="s">
        <v>192</v>
      </c>
      <c r="U17" s="45"/>
      <c r="V17" s="45" t="s">
        <v>202</v>
      </c>
      <c r="W17" s="45" t="s">
        <v>219</v>
      </c>
      <c r="X17"/>
      <c r="Y17"/>
      <c r="Z17"/>
    </row>
    <row r="18" spans="1:26" ht="15.75" customHeight="1" x14ac:dyDescent="0.35">
      <c r="A18" s="85" t="s">
        <v>11</v>
      </c>
      <c r="B18" s="85"/>
      <c r="C18" s="86" t="s">
        <v>277</v>
      </c>
      <c r="D18" s="86"/>
      <c r="E18" s="85" t="s">
        <v>73</v>
      </c>
      <c r="F18" s="85"/>
      <c r="G18" s="85" t="s">
        <v>278</v>
      </c>
      <c r="H18" s="85"/>
      <c r="S18" s="45" t="s">
        <v>188</v>
      </c>
      <c r="T18" s="45" t="s">
        <v>195</v>
      </c>
      <c r="U18" s="45"/>
      <c r="V18" s="45" t="s">
        <v>203</v>
      </c>
      <c r="W18" s="45" t="s">
        <v>220</v>
      </c>
      <c r="X18"/>
      <c r="Y18"/>
      <c r="Z18"/>
    </row>
    <row r="19" spans="1:26" x14ac:dyDescent="0.35">
      <c r="A19" s="86" t="s">
        <v>13</v>
      </c>
      <c r="B19" s="86"/>
      <c r="C19" s="85" t="s">
        <v>287</v>
      </c>
      <c r="D19" s="85"/>
      <c r="E19" s="85" t="s">
        <v>12</v>
      </c>
      <c r="F19" s="85"/>
      <c r="G19" s="141" t="s">
        <v>197</v>
      </c>
      <c r="H19" s="141"/>
      <c r="S19" s="45" t="s">
        <v>189</v>
      </c>
      <c r="T19" s="45" t="s">
        <v>196</v>
      </c>
      <c r="U19" s="45"/>
      <c r="V19" s="45" t="s">
        <v>204</v>
      </c>
      <c r="W19" s="45" t="s">
        <v>221</v>
      </c>
      <c r="X19"/>
      <c r="Y19"/>
      <c r="Z19"/>
    </row>
    <row r="20" spans="1:26" x14ac:dyDescent="0.35">
      <c r="A20" s="86" t="s">
        <v>74</v>
      </c>
      <c r="B20" s="86"/>
      <c r="C20" s="85" t="s">
        <v>199</v>
      </c>
      <c r="D20" s="85"/>
      <c r="E20" s="85" t="s">
        <v>14</v>
      </c>
      <c r="F20" s="85"/>
      <c r="G20" s="85">
        <v>410206</v>
      </c>
      <c r="H20" s="85"/>
      <c r="S20" s="45"/>
      <c r="T20" s="45"/>
      <c r="U20" s="45"/>
      <c r="V20" s="45" t="s">
        <v>205</v>
      </c>
      <c r="W20" s="45" t="s">
        <v>222</v>
      </c>
      <c r="X20"/>
      <c r="Y20"/>
      <c r="Z20"/>
    </row>
    <row r="21" spans="1:26" ht="33.75" customHeight="1" x14ac:dyDescent="0.35">
      <c r="A21" s="86" t="s">
        <v>124</v>
      </c>
      <c r="B21" s="86"/>
      <c r="C21" s="85" t="s">
        <v>284</v>
      </c>
      <c r="D21" s="85"/>
      <c r="E21" s="85" t="s">
        <v>15</v>
      </c>
      <c r="F21" s="85"/>
      <c r="G21" s="85" t="s">
        <v>283</v>
      </c>
      <c r="H21" s="85"/>
      <c r="S21" s="45"/>
      <c r="T21" s="45"/>
      <c r="U21" s="45"/>
      <c r="V21" s="45" t="s">
        <v>206</v>
      </c>
      <c r="W21" s="45" t="s">
        <v>223</v>
      </c>
      <c r="X21"/>
      <c r="Y21"/>
      <c r="Z21"/>
    </row>
    <row r="22" spans="1:26" ht="15" customHeight="1" x14ac:dyDescent="0.35">
      <c r="A22" s="105" t="s">
        <v>76</v>
      </c>
      <c r="B22" s="105"/>
      <c r="C22" s="105"/>
      <c r="D22" s="105"/>
      <c r="E22" s="86" t="s">
        <v>16</v>
      </c>
      <c r="F22" s="86"/>
      <c r="G22" s="86"/>
      <c r="H22" s="86"/>
      <c r="S22" s="45"/>
      <c r="T22" s="45"/>
      <c r="U22" s="45"/>
      <c r="V22" s="45" t="s">
        <v>207</v>
      </c>
      <c r="W22" s="45" t="s">
        <v>224</v>
      </c>
      <c r="X22"/>
      <c r="Y22"/>
      <c r="Z22"/>
    </row>
    <row r="23" spans="1:26" ht="18.75" customHeight="1" x14ac:dyDescent="0.35">
      <c r="A23" s="105"/>
      <c r="B23" s="105"/>
      <c r="C23" s="105"/>
      <c r="D23" s="105"/>
      <c r="E23" s="86"/>
      <c r="F23" s="86"/>
      <c r="G23" s="86"/>
      <c r="H23" s="86"/>
      <c r="S23" s="45"/>
      <c r="T23" s="45"/>
      <c r="U23" s="45"/>
      <c r="V23" s="45" t="s">
        <v>208</v>
      </c>
      <c r="W23" s="45" t="s">
        <v>225</v>
      </c>
      <c r="X23"/>
      <c r="Y23"/>
      <c r="Z23"/>
    </row>
    <row r="24" spans="1:26" ht="15" customHeight="1" x14ac:dyDescent="0.35">
      <c r="A24" s="105" t="s">
        <v>17</v>
      </c>
      <c r="B24" s="105"/>
      <c r="C24" s="105"/>
      <c r="D24" s="105"/>
      <c r="E24" s="85" t="s">
        <v>18</v>
      </c>
      <c r="F24" s="85"/>
      <c r="G24" s="85"/>
      <c r="H24" s="85"/>
      <c r="S24" s="45"/>
      <c r="T24" s="45"/>
      <c r="U24" s="45"/>
      <c r="V24" s="45" t="s">
        <v>209</v>
      </c>
      <c r="W24" s="45" t="s">
        <v>226</v>
      </c>
      <c r="X24"/>
      <c r="Y24"/>
      <c r="Z24"/>
    </row>
    <row r="25" spans="1:26" ht="15" customHeight="1" x14ac:dyDescent="0.35">
      <c r="A25" s="89" t="s">
        <v>19</v>
      </c>
      <c r="B25" s="89"/>
      <c r="C25" s="89"/>
      <c r="D25" s="89"/>
      <c r="E25" s="85" t="str">
        <f>IF(AND(G19="Mumbai"),"Upper Class","Middle Class")</f>
        <v>Middle Class</v>
      </c>
      <c r="F25" s="85"/>
      <c r="G25" s="85"/>
      <c r="H25" s="85"/>
      <c r="S25" s="45"/>
      <c r="T25" s="45"/>
      <c r="U25" s="45"/>
      <c r="V25" s="45" t="s">
        <v>210</v>
      </c>
      <c r="W25" s="45" t="s">
        <v>227</v>
      </c>
      <c r="X25"/>
      <c r="Y25"/>
      <c r="Z25"/>
    </row>
    <row r="26" spans="1:26" x14ac:dyDescent="0.35">
      <c r="A26" s="89" t="s">
        <v>20</v>
      </c>
      <c r="B26" s="89"/>
      <c r="C26" s="89"/>
      <c r="D26" s="89"/>
      <c r="E26" s="85" t="s">
        <v>21</v>
      </c>
      <c r="F26" s="85"/>
      <c r="G26" s="85"/>
      <c r="H26" s="85"/>
      <c r="S26" s="45"/>
      <c r="T26" s="45"/>
      <c r="U26" s="45"/>
      <c r="V26" s="45" t="s">
        <v>211</v>
      </c>
      <c r="W26" s="45" t="s">
        <v>228</v>
      </c>
      <c r="X26"/>
      <c r="Y26"/>
      <c r="Z26"/>
    </row>
    <row r="27" spans="1:26" ht="15.75" customHeight="1" x14ac:dyDescent="0.35">
      <c r="A27" s="89" t="s">
        <v>22</v>
      </c>
      <c r="B27" s="89"/>
      <c r="C27" s="89"/>
      <c r="D27" s="89"/>
      <c r="E27" s="85" t="str">
        <f>IF(AND(G19="Mumbai"),"Developed","Developing")</f>
        <v>Developing</v>
      </c>
      <c r="F27" s="85"/>
      <c r="G27" s="85"/>
      <c r="H27" s="85"/>
    </row>
    <row r="28" spans="1:26" x14ac:dyDescent="0.35">
      <c r="A28" s="89" t="s">
        <v>23</v>
      </c>
      <c r="B28" s="89"/>
      <c r="C28" s="89"/>
      <c r="D28" s="89"/>
      <c r="E28" s="85" t="s">
        <v>24</v>
      </c>
      <c r="F28" s="85"/>
      <c r="G28" s="85"/>
      <c r="H28" s="85"/>
    </row>
    <row r="29" spans="1:26" ht="15.75" customHeight="1" x14ac:dyDescent="0.35">
      <c r="A29" s="89" t="s">
        <v>81</v>
      </c>
      <c r="B29" s="89"/>
      <c r="C29" s="89"/>
      <c r="D29" s="89"/>
      <c r="E29" s="85" t="s">
        <v>82</v>
      </c>
      <c r="F29" s="85"/>
      <c r="G29" s="85"/>
      <c r="H29" s="85"/>
    </row>
    <row r="30" spans="1:26" ht="15" customHeight="1" x14ac:dyDescent="0.35">
      <c r="A30" s="89" t="s">
        <v>32</v>
      </c>
      <c r="B30" s="89"/>
      <c r="C30" s="89"/>
      <c r="D30" s="89"/>
      <c r="E30" s="85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85"/>
      <c r="G30" s="85"/>
      <c r="H30" s="85"/>
    </row>
    <row r="31" spans="1:26" ht="15.75" customHeight="1" x14ac:dyDescent="0.35">
      <c r="A31" s="89" t="s">
        <v>93</v>
      </c>
      <c r="B31" s="89"/>
      <c r="C31" s="89"/>
      <c r="D31" s="89"/>
      <c r="E31" s="85" t="s">
        <v>33</v>
      </c>
      <c r="F31" s="85"/>
      <c r="G31" s="85"/>
      <c r="H31" s="85"/>
    </row>
    <row r="32" spans="1:26" s="18" customFormat="1" x14ac:dyDescent="0.35">
      <c r="A32" s="146" t="s">
        <v>94</v>
      </c>
      <c r="B32" s="146"/>
      <c r="C32" s="143" t="s">
        <v>178</v>
      </c>
      <c r="D32" s="144"/>
      <c r="E32" s="145"/>
      <c r="F32" s="143" t="s">
        <v>30</v>
      </c>
      <c r="G32" s="144"/>
      <c r="H32" s="145"/>
    </row>
    <row r="33" spans="1:8" s="18" customFormat="1" x14ac:dyDescent="0.35">
      <c r="A33" s="142" t="s">
        <v>25</v>
      </c>
      <c r="B33" s="142" t="s">
        <v>29</v>
      </c>
      <c r="C33" s="108" t="s">
        <v>279</v>
      </c>
      <c r="D33" s="109"/>
      <c r="E33" s="110"/>
      <c r="F33" s="108" t="s">
        <v>285</v>
      </c>
      <c r="G33" s="109"/>
      <c r="H33" s="110"/>
    </row>
    <row r="34" spans="1:8" x14ac:dyDescent="0.35">
      <c r="A34" s="142" t="s">
        <v>26</v>
      </c>
      <c r="B34" s="142" t="s">
        <v>29</v>
      </c>
      <c r="C34" s="108" t="s">
        <v>277</v>
      </c>
      <c r="D34" s="109"/>
      <c r="E34" s="110"/>
      <c r="F34" s="108" t="s">
        <v>277</v>
      </c>
      <c r="G34" s="109"/>
      <c r="H34" s="110"/>
    </row>
    <row r="35" spans="1:8" s="18" customFormat="1" x14ac:dyDescent="0.35">
      <c r="A35" s="142" t="s">
        <v>28</v>
      </c>
      <c r="B35" s="142" t="s">
        <v>29</v>
      </c>
      <c r="C35" s="108" t="s">
        <v>277</v>
      </c>
      <c r="D35" s="109"/>
      <c r="E35" s="110"/>
      <c r="F35" s="108" t="s">
        <v>277</v>
      </c>
      <c r="G35" s="109"/>
      <c r="H35" s="110"/>
    </row>
    <row r="36" spans="1:8" x14ac:dyDescent="0.35">
      <c r="A36" s="142" t="s">
        <v>27</v>
      </c>
      <c r="B36" s="142" t="s">
        <v>29</v>
      </c>
      <c r="C36" s="108" t="s">
        <v>280</v>
      </c>
      <c r="D36" s="109"/>
      <c r="E36" s="110"/>
      <c r="F36" s="108" t="s">
        <v>285</v>
      </c>
      <c r="G36" s="109"/>
      <c r="H36" s="110"/>
    </row>
    <row r="37" spans="1:8" x14ac:dyDescent="0.35">
      <c r="A37" s="89" t="s">
        <v>31</v>
      </c>
      <c r="B37" s="89"/>
      <c r="C37" s="89"/>
      <c r="D37" s="89"/>
      <c r="E37" s="89"/>
      <c r="F37" s="89"/>
      <c r="G37" s="89"/>
      <c r="H37" s="89"/>
    </row>
    <row r="38" spans="1:8" ht="15.75" customHeight="1" x14ac:dyDescent="0.35">
      <c r="A38" s="129" t="s">
        <v>171</v>
      </c>
      <c r="B38" s="129"/>
      <c r="C38" s="89" t="s">
        <v>281</v>
      </c>
      <c r="D38" s="89"/>
      <c r="E38" s="89"/>
      <c r="F38" s="89"/>
      <c r="G38" s="89"/>
      <c r="H38" s="89"/>
    </row>
    <row r="39" spans="1:8" x14ac:dyDescent="0.35">
      <c r="A39" s="129" t="s">
        <v>168</v>
      </c>
      <c r="B39" s="129"/>
      <c r="C39" s="159" t="s">
        <v>282</v>
      </c>
      <c r="D39" s="85"/>
      <c r="E39" s="85"/>
      <c r="F39" s="85"/>
      <c r="G39" s="85"/>
      <c r="H39" s="85"/>
    </row>
    <row r="40" spans="1:8" x14ac:dyDescent="0.35">
      <c r="A40" s="129" t="s">
        <v>34</v>
      </c>
      <c r="B40" s="129"/>
      <c r="C40" s="129"/>
      <c r="D40" s="129"/>
      <c r="E40" s="129"/>
      <c r="F40" s="129"/>
      <c r="G40" s="129"/>
      <c r="H40" s="129"/>
    </row>
    <row r="41" spans="1:8" x14ac:dyDescent="0.35">
      <c r="A41" s="89" t="s">
        <v>35</v>
      </c>
      <c r="B41" s="89"/>
      <c r="C41" s="89"/>
      <c r="D41" s="89"/>
      <c r="E41" s="149">
        <v>2249.94</v>
      </c>
      <c r="F41" s="149"/>
      <c r="G41" s="149"/>
      <c r="H41" s="149"/>
    </row>
    <row r="42" spans="1:8" x14ac:dyDescent="0.35">
      <c r="A42" s="89" t="s">
        <v>36</v>
      </c>
      <c r="B42" s="89"/>
      <c r="C42" s="89"/>
      <c r="D42" s="89"/>
      <c r="E42" s="112">
        <v>2</v>
      </c>
      <c r="F42" s="112"/>
      <c r="G42" s="112"/>
      <c r="H42" s="112"/>
    </row>
    <row r="43" spans="1:8" x14ac:dyDescent="0.35">
      <c r="A43" s="89" t="s">
        <v>37</v>
      </c>
      <c r="B43" s="89"/>
      <c r="C43" s="89"/>
      <c r="D43" s="89"/>
      <c r="E43" s="147">
        <f>E45/E41-E42</f>
        <v>1.231659510920291</v>
      </c>
      <c r="F43" s="147"/>
      <c r="G43" s="147"/>
      <c r="H43" s="147"/>
    </row>
    <row r="44" spans="1:8" x14ac:dyDescent="0.35">
      <c r="A44" s="89" t="s">
        <v>38</v>
      </c>
      <c r="B44" s="89"/>
      <c r="C44" s="89"/>
      <c r="D44" s="89"/>
      <c r="E44" s="147">
        <f>E42+E43</f>
        <v>3.231659510920291</v>
      </c>
      <c r="F44" s="147"/>
      <c r="G44" s="147"/>
      <c r="H44" s="147"/>
    </row>
    <row r="45" spans="1:8" x14ac:dyDescent="0.35">
      <c r="A45" s="89" t="s">
        <v>92</v>
      </c>
      <c r="B45" s="89"/>
      <c r="C45" s="89"/>
      <c r="D45" s="89"/>
      <c r="E45" s="148">
        <v>7271.04</v>
      </c>
      <c r="F45" s="148"/>
      <c r="G45" s="148"/>
      <c r="H45" s="148"/>
    </row>
    <row r="46" spans="1:8" x14ac:dyDescent="0.35">
      <c r="A46" s="86" t="s">
        <v>39</v>
      </c>
      <c r="B46" s="86"/>
      <c r="C46" s="86"/>
      <c r="D46" s="86"/>
      <c r="E46" s="86" t="s">
        <v>250</v>
      </c>
      <c r="F46" s="86"/>
      <c r="G46" s="86"/>
      <c r="H46" s="86"/>
    </row>
    <row r="47" spans="1:8" x14ac:dyDescent="0.35">
      <c r="A47" s="129" t="s">
        <v>40</v>
      </c>
      <c r="B47" s="129"/>
      <c r="C47" s="129"/>
      <c r="D47" s="129"/>
      <c r="E47" s="129"/>
      <c r="F47" s="129"/>
      <c r="G47" s="129"/>
      <c r="H47" s="129"/>
    </row>
    <row r="48" spans="1:8" ht="33.75" customHeight="1" x14ac:dyDescent="0.35">
      <c r="A48" s="105" t="s">
        <v>156</v>
      </c>
      <c r="B48" s="105"/>
      <c r="C48" s="137" t="s">
        <v>251</v>
      </c>
      <c r="D48" s="137"/>
      <c r="E48" s="137"/>
      <c r="F48" s="137"/>
      <c r="G48" s="137"/>
      <c r="H48" s="137"/>
    </row>
    <row r="49" spans="1:14" ht="33.75" customHeight="1" x14ac:dyDescent="0.35">
      <c r="A49" s="105" t="s">
        <v>41</v>
      </c>
      <c r="B49" s="105"/>
      <c r="C49" s="105" t="s">
        <v>252</v>
      </c>
      <c r="D49" s="89"/>
      <c r="E49" s="89"/>
      <c r="F49" s="15" t="s">
        <v>42</v>
      </c>
      <c r="G49" s="113">
        <v>45082</v>
      </c>
      <c r="H49" s="105"/>
    </row>
    <row r="50" spans="1:14" ht="32.25" customHeight="1" x14ac:dyDescent="0.35">
      <c r="A50" s="80" t="s">
        <v>43</v>
      </c>
      <c r="B50" s="82"/>
      <c r="C50" s="80" t="str">
        <f>C49</f>
        <v>CIDCO/BP-18181/TPO(NM &amp; K)/2022/10807</v>
      </c>
      <c r="D50" s="81"/>
      <c r="E50" s="82"/>
      <c r="F50" s="15" t="s">
        <v>42</v>
      </c>
      <c r="G50" s="114">
        <f>G49</f>
        <v>45082</v>
      </c>
      <c r="H50" s="115"/>
    </row>
    <row r="51" spans="1:14" s="19" customFormat="1" x14ac:dyDescent="0.35">
      <c r="A51" s="154" t="s">
        <v>160</v>
      </c>
      <c r="B51" s="155"/>
      <c r="C51" s="80" t="str">
        <f>C49</f>
        <v>CIDCO/BP-18181/TPO(NM &amp; K)/2022/10807</v>
      </c>
      <c r="D51" s="81"/>
      <c r="E51" s="82"/>
      <c r="F51" s="15" t="s">
        <v>42</v>
      </c>
      <c r="G51" s="114">
        <f>G49</f>
        <v>45082</v>
      </c>
      <c r="H51" s="115"/>
    </row>
    <row r="52" spans="1:14" s="19" customFormat="1" x14ac:dyDescent="0.35">
      <c r="A52" s="156"/>
      <c r="B52" s="157"/>
      <c r="C52" s="80" t="s">
        <v>253</v>
      </c>
      <c r="D52" s="81"/>
      <c r="E52" s="81"/>
      <c r="F52" s="81"/>
      <c r="G52" s="81"/>
      <c r="H52" s="82"/>
    </row>
    <row r="53" spans="1:14" x14ac:dyDescent="0.35">
      <c r="A53" s="100" t="s">
        <v>44</v>
      </c>
      <c r="B53" s="101"/>
      <c r="C53" s="100" t="s">
        <v>106</v>
      </c>
      <c r="D53" s="102"/>
      <c r="E53" s="101"/>
      <c r="F53" s="39" t="s">
        <v>42</v>
      </c>
      <c r="G53" s="117" t="s">
        <v>29</v>
      </c>
      <c r="H53" s="118"/>
    </row>
    <row r="54" spans="1:14" x14ac:dyDescent="0.35">
      <c r="A54" s="116" t="s">
        <v>46</v>
      </c>
      <c r="B54" s="116"/>
      <c r="C54" s="116"/>
      <c r="D54" s="116"/>
      <c r="E54" s="116"/>
      <c r="F54" s="116"/>
      <c r="G54" s="116"/>
      <c r="H54" s="116"/>
    </row>
    <row r="55" spans="1:14" x14ac:dyDescent="0.35">
      <c r="A55" s="105" t="s">
        <v>91</v>
      </c>
      <c r="B55" s="105"/>
      <c r="C55" s="105"/>
      <c r="D55" s="89">
        <f>E45</f>
        <v>7271.04</v>
      </c>
      <c r="E55" s="89"/>
      <c r="F55" s="89"/>
      <c r="G55" s="89"/>
      <c r="H55" s="89"/>
    </row>
    <row r="56" spans="1:14" x14ac:dyDescent="0.35">
      <c r="A56" s="85" t="s">
        <v>47</v>
      </c>
      <c r="B56" s="86"/>
      <c r="C56" s="86"/>
      <c r="D56" s="86" t="s">
        <v>276</v>
      </c>
      <c r="E56" s="86"/>
      <c r="F56" s="86"/>
      <c r="G56" s="86"/>
      <c r="H56" s="86"/>
      <c r="I56" s="20"/>
    </row>
    <row r="57" spans="1:14" x14ac:dyDescent="0.35">
      <c r="A57" s="83" t="s">
        <v>48</v>
      </c>
      <c r="B57" s="84"/>
      <c r="C57" s="153"/>
      <c r="D57" s="151" t="s">
        <v>253</v>
      </c>
      <c r="E57" s="152"/>
      <c r="F57" s="152"/>
      <c r="G57" s="152"/>
      <c r="H57" s="152"/>
    </row>
    <row r="58" spans="1:14" ht="15.75" customHeight="1" x14ac:dyDescent="0.35">
      <c r="A58" s="83" t="s">
        <v>89</v>
      </c>
      <c r="B58" s="84"/>
      <c r="C58" s="84"/>
      <c r="D58" s="85" t="s">
        <v>294</v>
      </c>
      <c r="E58" s="86"/>
      <c r="F58" s="86"/>
      <c r="G58" s="86"/>
      <c r="H58" s="86"/>
    </row>
    <row r="59" spans="1:14" ht="15.75" customHeight="1" x14ac:dyDescent="0.35">
      <c r="A59" s="89" t="s">
        <v>45</v>
      </c>
      <c r="B59" s="89"/>
      <c r="C59" s="89"/>
      <c r="D59" s="150" t="s">
        <v>254</v>
      </c>
      <c r="E59" s="150"/>
      <c r="F59" s="150"/>
      <c r="G59" s="150"/>
      <c r="H59" s="150"/>
      <c r="J59" s="21"/>
      <c r="K59" s="20"/>
      <c r="N59" s="20"/>
    </row>
    <row r="60" spans="1:14" ht="15.75" customHeight="1" x14ac:dyDescent="0.35">
      <c r="A60" s="89" t="s">
        <v>87</v>
      </c>
      <c r="B60" s="89"/>
      <c r="C60" s="89"/>
      <c r="D60" s="158" t="str">
        <f>(IF(G53="NA","60 Years After Completion",IF(G53&lt;&gt;"NA",""&amp;60-ROUNDDOWN((E3-G53)/360,0)&amp;" Years"," ")))</f>
        <v>60 Years After Completion</v>
      </c>
      <c r="E60" s="158"/>
      <c r="F60" s="158"/>
      <c r="G60" s="158"/>
      <c r="H60" s="158"/>
      <c r="N60" s="20"/>
    </row>
    <row r="61" spans="1:14" ht="15.75" customHeight="1" x14ac:dyDescent="0.35">
      <c r="A61" s="89" t="s">
        <v>88</v>
      </c>
      <c r="B61" s="89"/>
      <c r="C61" s="89"/>
      <c r="D61" s="85" t="s">
        <v>24</v>
      </c>
      <c r="E61" s="85"/>
      <c r="F61" s="85"/>
      <c r="G61" s="85"/>
      <c r="H61" s="85"/>
      <c r="J61" s="22"/>
      <c r="K61" s="22"/>
    </row>
    <row r="62" spans="1:14" x14ac:dyDescent="0.35">
      <c r="A62" s="86" t="s">
        <v>235</v>
      </c>
      <c r="B62" s="86"/>
      <c r="C62" s="86"/>
      <c r="D62" s="85" t="s">
        <v>236</v>
      </c>
      <c r="E62" s="85"/>
      <c r="F62" s="85"/>
      <c r="G62" s="85"/>
      <c r="H62" s="85"/>
    </row>
    <row r="63" spans="1:14" x14ac:dyDescent="0.35">
      <c r="A63" s="105" t="s">
        <v>152</v>
      </c>
      <c r="B63" s="105"/>
      <c r="C63" s="105"/>
      <c r="D63" s="105" t="s">
        <v>29</v>
      </c>
      <c r="E63" s="105"/>
      <c r="F63" s="105"/>
      <c r="G63" s="105"/>
      <c r="H63" s="105"/>
      <c r="I63" s="23"/>
      <c r="J63" s="23"/>
      <c r="K63" s="23"/>
      <c r="L63" s="23"/>
      <c r="M63" s="23"/>
      <c r="N63" s="23"/>
    </row>
    <row r="64" spans="1:14" ht="15.75" customHeight="1" x14ac:dyDescent="0.35">
      <c r="A64" s="89" t="s">
        <v>86</v>
      </c>
      <c r="B64" s="89"/>
      <c r="C64" s="89"/>
      <c r="D64" s="85" t="str">
        <f ca="1">(IF(G70&gt;95%,"Nothing",IF(G70&gt;0%,"Cement, Aggregate, Steel, etc",IF(G70=0%,"Work not yet Started"))))</f>
        <v>Cement, Aggregate, Steel, etc</v>
      </c>
      <c r="E64" s="85"/>
      <c r="F64" s="85"/>
      <c r="G64" s="85"/>
      <c r="H64" s="85"/>
      <c r="J64" s="22"/>
    </row>
    <row r="65" spans="1:10" ht="33.75" customHeight="1" thickBot="1" x14ac:dyDescent="0.4">
      <c r="A65" s="105" t="s">
        <v>119</v>
      </c>
      <c r="B65" s="105"/>
      <c r="C65" s="105"/>
      <c r="D65" s="85" t="str">
        <f ca="1">(IF(D64="Nothing","Yes",IF(D64="Cement, Aggregate, Steel, etc","Under Construction",IF(D64="Work not yet Started","Work not yet Started"))))</f>
        <v>Under Construction</v>
      </c>
      <c r="E65" s="85"/>
      <c r="F65" s="85" t="str">
        <f ca="1">(IF(D64="Nothing","Yes",IF(D64="Cement, Aggregate, Steel, etc","Under Construction",IF(D64="Work not yet Started","Work not yet Started"))))</f>
        <v>Under Construction</v>
      </c>
      <c r="G65" s="85"/>
      <c r="H65" s="85"/>
    </row>
    <row r="66" spans="1:10" ht="15.75" customHeight="1" x14ac:dyDescent="0.35">
      <c r="A66" s="139" t="s">
        <v>142</v>
      </c>
      <c r="B66" s="139"/>
      <c r="C66" s="140" t="str">
        <f>D58</f>
        <v>1B + Gr + 1st to 12th Floor</v>
      </c>
      <c r="D66" s="140"/>
      <c r="E66" s="140"/>
      <c r="F66" s="140"/>
      <c r="G66" s="140"/>
      <c r="H66" s="140"/>
      <c r="I66" s="69" t="str">
        <f ca="1">IF(D79=100%,"All work Completed. Possession granted to the Building.",IF(D78=100%,"All work Completed, Waiting for OC",I67&amp;""&amp;I68&amp;""&amp;J67&amp;""&amp;J66&amp;" "&amp;J68))</f>
        <v>Excavation, Plinth Completed, RCC upto 12 Slab, Brickwork upto 10 Floor, Internal Plaster upto 5 Floor Completed</v>
      </c>
      <c r="J66" s="41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12 Slab, Brickwork upto 10 Floor, Internal Plaster upto 5 Floor</v>
      </c>
    </row>
    <row r="67" spans="1:10" x14ac:dyDescent="0.35">
      <c r="A67" s="43" t="s">
        <v>144</v>
      </c>
      <c r="B67" s="43">
        <f>IF(AND(ISNUMBER(SEARCH("1B",C66))),1,IF(AND(ISNUMBER(SEARCH("2B",C66))),2,IF(AND(ISNUMBER(SEARCH("3B",C66))),3,IF(AND(ISNUMBER(SEARCH("4B",C66))),4,IF(ISNUMBER(SEARCH("5B",C66)),5,0)))))</f>
        <v>1</v>
      </c>
      <c r="C67" s="43" t="s">
        <v>72</v>
      </c>
      <c r="D67" s="43">
        <v>1</v>
      </c>
      <c r="E67" s="43" t="s">
        <v>71</v>
      </c>
      <c r="F67" s="43">
        <v>0</v>
      </c>
      <c r="G67" s="43" t="s">
        <v>80</v>
      </c>
      <c r="H67" s="43">
        <f ca="1">--TRIM(RIGHT(SUBSTITUTE(LEFT(C66,_xlfn.AGGREGATE(16,6,FIND({0,1,2,3,4,5,6,7,8,9},C66,ROW(INDIRECT("1:"&amp;LEN(C66)))),1))," ",REPT(" ",LEN(C66))),LEN(C66)))</f>
        <v>12</v>
      </c>
      <c r="I67" s="70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2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1" customHeight="1" x14ac:dyDescent="0.35">
      <c r="A68" s="137" t="s">
        <v>90</v>
      </c>
      <c r="B68" s="137"/>
      <c r="C68" s="140" t="str">
        <f ca="1">I66</f>
        <v>Excavation, Plinth Completed, RCC upto 12 Slab, Brickwork upto 10 Floor, Internal Plaster upto 5 Floor Completed</v>
      </c>
      <c r="D68" s="140"/>
      <c r="E68" s="140"/>
      <c r="F68" s="140"/>
      <c r="G68" s="140"/>
      <c r="H68" s="140"/>
      <c r="I68" s="70" t="str">
        <f ca="1">IF(I67&lt;&gt;""," Completed","")</f>
        <v xml:space="preserve"> Completed</v>
      </c>
      <c r="J68" s="42" t="str">
        <f ca="1">IF(J66&lt;&gt;"","Completed","")</f>
        <v>Completed</v>
      </c>
    </row>
    <row r="69" spans="1:10" ht="15.75" customHeight="1" x14ac:dyDescent="0.35">
      <c r="A69" s="94" t="s">
        <v>49</v>
      </c>
      <c r="B69" s="94"/>
      <c r="C69" s="67" t="s">
        <v>141</v>
      </c>
      <c r="D69" s="67" t="s">
        <v>83</v>
      </c>
      <c r="E69" s="94" t="s">
        <v>85</v>
      </c>
      <c r="F69" s="94"/>
      <c r="G69" s="94" t="s">
        <v>84</v>
      </c>
      <c r="H69" s="94"/>
      <c r="I69" s="13" t="s">
        <v>143</v>
      </c>
      <c r="J69" s="24">
        <f ca="1">H67*25%</f>
        <v>3</v>
      </c>
    </row>
    <row r="70" spans="1:10" x14ac:dyDescent="0.35">
      <c r="A70" s="94" t="s">
        <v>130</v>
      </c>
      <c r="B70" s="94"/>
      <c r="C70" s="61">
        <f ca="1">J71</f>
        <v>12</v>
      </c>
      <c r="D70" s="16">
        <f ca="1">((100/H67)*C70)/100</f>
        <v>1</v>
      </c>
      <c r="E70" s="93">
        <f ca="1">(((C71/H67*10)+(40/(D67+F67+H67)*C72)+(7.5/(H67)*C73)+(7.5/(H67)*C74)+(10/H67*C75)+(10/H67*C76)+(5/H67*C77)+(5/H67*C78)+(5/H67*C79))/100)</f>
        <v>0.56298076923076923</v>
      </c>
      <c r="F70" s="93"/>
      <c r="G70" s="93">
        <f ca="1">((((C70/H67)*20)+((C71/H67)*25)+(30/(H67+F67+D67)*C72)+(5/H67*C73)+(5/H67*C74)+(5/H67*C75)+(5/H67*C76)+(0/H67*C77)+(0/H67*C78)+(5/H67*C79))/100)</f>
        <v>0.78942307692307689</v>
      </c>
      <c r="H70" s="93"/>
      <c r="I70" s="13" t="s">
        <v>101</v>
      </c>
      <c r="J70" s="25">
        <f ca="1">H67*50%</f>
        <v>6</v>
      </c>
    </row>
    <row r="71" spans="1:10" x14ac:dyDescent="0.35">
      <c r="A71" s="94" t="s">
        <v>50</v>
      </c>
      <c r="B71" s="94"/>
      <c r="C71" s="62">
        <f ca="1">J79</f>
        <v>12</v>
      </c>
      <c r="D71" s="16">
        <f ca="1">((100/H67)*C71)/100</f>
        <v>1</v>
      </c>
      <c r="E71" s="93"/>
      <c r="F71" s="93"/>
      <c r="G71" s="93"/>
      <c r="H71" s="93"/>
      <c r="I71" s="13" t="s">
        <v>102</v>
      </c>
      <c r="J71" s="25">
        <f ca="1">H67</f>
        <v>12</v>
      </c>
    </row>
    <row r="72" spans="1:10" ht="15.75" customHeight="1" x14ac:dyDescent="0.35">
      <c r="A72" s="94" t="s">
        <v>131</v>
      </c>
      <c r="B72" s="94"/>
      <c r="C72" s="67">
        <v>12</v>
      </c>
      <c r="D72" s="16">
        <f ca="1">((100/(D67+F67+H67))*C72)/100</f>
        <v>0.92307692307692302</v>
      </c>
      <c r="E72" s="93"/>
      <c r="F72" s="93"/>
      <c r="G72" s="93"/>
      <c r="H72" s="93"/>
      <c r="I72" s="13" t="s">
        <v>103</v>
      </c>
      <c r="J72" s="26">
        <f ca="1">(IF(B67&gt;1,(H67/(B67+2)),H67/4))</f>
        <v>3</v>
      </c>
    </row>
    <row r="73" spans="1:10" ht="15.75" customHeight="1" x14ac:dyDescent="0.35">
      <c r="A73" s="94" t="s">
        <v>138</v>
      </c>
      <c r="B73" s="94" t="s">
        <v>132</v>
      </c>
      <c r="C73" s="67">
        <v>10</v>
      </c>
      <c r="D73" s="16">
        <f ca="1">((100/H67)*C73)/100</f>
        <v>0.83333333333333348</v>
      </c>
      <c r="E73" s="93"/>
      <c r="F73" s="93"/>
      <c r="G73" s="93"/>
      <c r="H73" s="93"/>
      <c r="I73" s="13" t="s">
        <v>104</v>
      </c>
      <c r="J73" s="26">
        <f ca="1">(IF(B67&gt;1,(H67/(B67+2)+J72),H67/4+J72))</f>
        <v>6</v>
      </c>
    </row>
    <row r="74" spans="1:10" ht="15.75" customHeight="1" x14ac:dyDescent="0.35">
      <c r="A74" s="94" t="s">
        <v>139</v>
      </c>
      <c r="B74" s="94" t="s">
        <v>132</v>
      </c>
      <c r="C74" s="67">
        <v>5</v>
      </c>
      <c r="D74" s="16">
        <f ca="1">((100/H67)*C74)/100</f>
        <v>0.41666666666666674</v>
      </c>
      <c r="E74" s="93"/>
      <c r="F74" s="93"/>
      <c r="G74" s="93"/>
      <c r="H74" s="93"/>
      <c r="I74" s="13" t="s">
        <v>150</v>
      </c>
      <c r="J74" s="26">
        <f>(IF(B67&gt;1,(H67/(B67+2)+J73),0))</f>
        <v>0</v>
      </c>
    </row>
    <row r="75" spans="1:10" ht="15" customHeight="1" x14ac:dyDescent="0.35">
      <c r="A75" s="94" t="s">
        <v>137</v>
      </c>
      <c r="B75" s="94" t="s">
        <v>134</v>
      </c>
      <c r="C75" s="67">
        <v>0</v>
      </c>
      <c r="D75" s="16">
        <f ca="1">((100/(H67))*C75)/100</f>
        <v>0</v>
      </c>
      <c r="E75" s="93"/>
      <c r="F75" s="93"/>
      <c r="G75" s="93"/>
      <c r="H75" s="93"/>
      <c r="I75" s="13" t="s">
        <v>145</v>
      </c>
      <c r="J75" s="26">
        <f>(IF(B67&gt;2,(H67/(B67+2)+J74),0))</f>
        <v>0</v>
      </c>
    </row>
    <row r="76" spans="1:10" ht="15.75" customHeight="1" x14ac:dyDescent="0.35">
      <c r="A76" s="94" t="s">
        <v>133</v>
      </c>
      <c r="B76" s="94" t="s">
        <v>133</v>
      </c>
      <c r="C76" s="67">
        <v>0</v>
      </c>
      <c r="D76" s="16">
        <f ca="1">((100/H67)*C76)/100</f>
        <v>0</v>
      </c>
      <c r="E76" s="93"/>
      <c r="F76" s="93"/>
      <c r="G76" s="93"/>
      <c r="H76" s="93"/>
      <c r="I76" s="13" t="s">
        <v>146</v>
      </c>
      <c r="J76" s="27">
        <f>(IF(B67&gt;3,(H67/(B67+2)+J75),0))</f>
        <v>0</v>
      </c>
    </row>
    <row r="77" spans="1:10" ht="15.75" customHeight="1" x14ac:dyDescent="0.35">
      <c r="A77" s="94" t="s">
        <v>140</v>
      </c>
      <c r="B77" s="94"/>
      <c r="C77" s="67">
        <v>0</v>
      </c>
      <c r="D77" s="16">
        <f ca="1">((100/H67)*C77)/100</f>
        <v>0</v>
      </c>
      <c r="E77" s="93"/>
      <c r="F77" s="93"/>
      <c r="G77" s="93"/>
      <c r="H77" s="93"/>
      <c r="I77" s="13" t="s">
        <v>147</v>
      </c>
      <c r="J77" s="26">
        <f>(IF(B67&gt;4,(H67/(B67+2)+J76),0))</f>
        <v>0</v>
      </c>
    </row>
    <row r="78" spans="1:10" ht="15.75" customHeight="1" x14ac:dyDescent="0.35">
      <c r="A78" s="94" t="s">
        <v>135</v>
      </c>
      <c r="B78" s="94" t="s">
        <v>135</v>
      </c>
      <c r="C78" s="67">
        <v>0</v>
      </c>
      <c r="D78" s="16">
        <f ca="1">((100/(H67))*C78)/100</f>
        <v>0</v>
      </c>
      <c r="E78" s="93"/>
      <c r="F78" s="93"/>
      <c r="G78" s="93"/>
      <c r="H78" s="93"/>
      <c r="I78" s="13" t="s">
        <v>151</v>
      </c>
      <c r="J78" s="26">
        <f ca="1">(IF(B67=1,(H67/(B67+3)+J73),IF(B67=0,(H67/4+J73),IF(B67&gt;1,0))))</f>
        <v>9</v>
      </c>
    </row>
    <row r="79" spans="1:10" ht="16" thickBot="1" x14ac:dyDescent="0.4">
      <c r="A79" s="94" t="s">
        <v>136</v>
      </c>
      <c r="B79" s="94"/>
      <c r="C79" s="67">
        <v>0</v>
      </c>
      <c r="D79" s="16">
        <f ca="1">((100/(H67))*C79)/100</f>
        <v>0</v>
      </c>
      <c r="E79" s="93"/>
      <c r="F79" s="93"/>
      <c r="G79" s="93"/>
      <c r="H79" s="93"/>
      <c r="I79" s="14" t="s">
        <v>105</v>
      </c>
      <c r="J79" s="28">
        <f ca="1">(IF(B67&gt;1.5,(H67/(B67+2)+J73+MAX(0,J74-J73)+MAX(0,J75-J74)+MAX(0,J76-J75)+MAX(0,J77-J76)+MAX(0,J78-J77)),IF(B67=1,(H67/(B67+3)+J78),IF(B67=0,H67/4+J78))))</f>
        <v>12</v>
      </c>
    </row>
    <row r="80" spans="1:10" x14ac:dyDescent="0.35">
      <c r="A80" s="162" t="s">
        <v>162</v>
      </c>
      <c r="B80" s="162"/>
      <c r="C80" s="162"/>
      <c r="D80" s="162"/>
      <c r="E80" s="162"/>
      <c r="F80" s="119" t="s">
        <v>166</v>
      </c>
      <c r="G80" s="119"/>
      <c r="H80" s="119"/>
    </row>
    <row r="81" spans="1:13" x14ac:dyDescent="0.35">
      <c r="A81" s="89" t="s">
        <v>164</v>
      </c>
      <c r="B81" s="89"/>
      <c r="C81" s="89"/>
      <c r="D81" s="89"/>
      <c r="E81" s="89"/>
      <c r="F81" s="88">
        <v>6000</v>
      </c>
      <c r="G81" s="88"/>
      <c r="H81" s="88"/>
      <c r="I81" s="74" t="s">
        <v>291</v>
      </c>
      <c r="J81" s="75"/>
      <c r="K81" s="75"/>
      <c r="L81" s="75"/>
      <c r="M81" s="75"/>
    </row>
    <row r="82" spans="1:13" x14ac:dyDescent="0.35">
      <c r="A82" s="89" t="s">
        <v>163</v>
      </c>
      <c r="B82" s="89"/>
      <c r="C82" s="89"/>
      <c r="D82" s="89"/>
      <c r="E82" s="89"/>
      <c r="F82" s="88">
        <v>10000</v>
      </c>
      <c r="G82" s="88"/>
      <c r="H82" s="88"/>
    </row>
    <row r="83" spans="1:13" x14ac:dyDescent="0.35">
      <c r="A83" s="89" t="s">
        <v>165</v>
      </c>
      <c r="B83" s="89"/>
      <c r="C83" s="89"/>
      <c r="D83" s="89"/>
      <c r="E83" s="89"/>
      <c r="F83" s="88">
        <v>8500</v>
      </c>
      <c r="G83" s="88"/>
      <c r="H83" s="88"/>
    </row>
    <row r="84" spans="1:13" s="29" customFormat="1" hidden="1" x14ac:dyDescent="0.3">
      <c r="A84" s="89" t="s">
        <v>179</v>
      </c>
      <c r="B84" s="89"/>
      <c r="C84" s="89"/>
      <c r="D84" s="89"/>
      <c r="E84" s="89"/>
      <c r="F84" s="88"/>
      <c r="G84" s="88"/>
      <c r="H84" s="88"/>
    </row>
    <row r="85" spans="1:13" s="29" customFormat="1" hidden="1" x14ac:dyDescent="0.3">
      <c r="A85" s="89" t="s">
        <v>95</v>
      </c>
      <c r="B85" s="89"/>
      <c r="C85" s="89"/>
      <c r="D85" s="89"/>
      <c r="E85" s="89"/>
      <c r="F85" s="88"/>
      <c r="G85" s="88"/>
      <c r="H85" s="88"/>
    </row>
    <row r="86" spans="1:13" s="29" customFormat="1" hidden="1" x14ac:dyDescent="0.3">
      <c r="A86" s="89" t="s">
        <v>96</v>
      </c>
      <c r="B86" s="89"/>
      <c r="C86" s="89"/>
      <c r="D86" s="89"/>
      <c r="E86" s="89"/>
      <c r="F86" s="88"/>
      <c r="G86" s="88"/>
      <c r="H86" s="88"/>
    </row>
    <row r="87" spans="1:13" s="29" customFormat="1" hidden="1" x14ac:dyDescent="0.3">
      <c r="A87" s="89" t="s">
        <v>167</v>
      </c>
      <c r="B87" s="89"/>
      <c r="C87" s="89"/>
      <c r="D87" s="89"/>
      <c r="E87" s="89"/>
      <c r="F87" s="88"/>
      <c r="G87" s="88"/>
      <c r="H87" s="88"/>
    </row>
    <row r="88" spans="1:13" s="29" customFormat="1" hidden="1" x14ac:dyDescent="0.3">
      <c r="A88" s="89" t="s">
        <v>97</v>
      </c>
      <c r="B88" s="89"/>
      <c r="C88" s="89"/>
      <c r="D88" s="89"/>
      <c r="E88" s="89"/>
      <c r="F88" s="88"/>
      <c r="G88" s="88"/>
      <c r="H88" s="88"/>
    </row>
    <row r="89" spans="1:13" s="29" customFormat="1" hidden="1" x14ac:dyDescent="0.3">
      <c r="A89" s="89" t="s">
        <v>98</v>
      </c>
      <c r="B89" s="89"/>
      <c r="C89" s="89"/>
      <c r="D89" s="89"/>
      <c r="E89" s="89"/>
      <c r="F89" s="88"/>
      <c r="G89" s="88"/>
      <c r="H89" s="88"/>
    </row>
    <row r="90" spans="1:13" s="29" customFormat="1" hidden="1" x14ac:dyDescent="0.3">
      <c r="A90" s="89" t="s">
        <v>99</v>
      </c>
      <c r="B90" s="89"/>
      <c r="C90" s="89"/>
      <c r="D90" s="89"/>
      <c r="E90" s="89"/>
      <c r="F90" s="88"/>
      <c r="G90" s="88"/>
      <c r="H90" s="88"/>
    </row>
    <row r="91" spans="1:13" s="29" customFormat="1" hidden="1" x14ac:dyDescent="0.3">
      <c r="A91" s="89" t="s">
        <v>100</v>
      </c>
      <c r="B91" s="89"/>
      <c r="C91" s="89"/>
      <c r="D91" s="89"/>
      <c r="E91" s="89"/>
      <c r="F91" s="88"/>
      <c r="G91" s="88"/>
      <c r="H91" s="88"/>
    </row>
    <row r="92" spans="1:13" x14ac:dyDescent="0.35">
      <c r="A92" s="89" t="s">
        <v>51</v>
      </c>
      <c r="B92" s="89"/>
      <c r="C92" s="89"/>
      <c r="D92" s="89"/>
      <c r="E92" s="89"/>
      <c r="F92" s="88">
        <v>300000</v>
      </c>
      <c r="G92" s="88"/>
      <c r="H92" s="88"/>
    </row>
    <row r="93" spans="1:13" s="30" customFormat="1" x14ac:dyDescent="0.35">
      <c r="A93" s="129" t="s">
        <v>52</v>
      </c>
      <c r="B93" s="129"/>
      <c r="C93" s="129"/>
      <c r="D93" s="129"/>
      <c r="E93" s="129"/>
      <c r="F93" s="88">
        <f>F81*0.8</f>
        <v>4800</v>
      </c>
      <c r="G93" s="88"/>
      <c r="H93" s="88"/>
    </row>
    <row r="94" spans="1:13" s="31" customFormat="1" ht="15.75" customHeight="1" x14ac:dyDescent="0.35">
      <c r="A94" s="111" t="s">
        <v>75</v>
      </c>
      <c r="B94" s="111"/>
      <c r="C94" s="111"/>
      <c r="D94" s="111"/>
      <c r="E94" s="111"/>
      <c r="F94" s="111"/>
      <c r="G94" s="111"/>
      <c r="H94" s="111"/>
    </row>
    <row r="95" spans="1:13" s="31" customFormat="1" ht="15.75" customHeight="1" x14ac:dyDescent="0.35">
      <c r="A95" s="95" t="s">
        <v>53</v>
      </c>
      <c r="B95" s="95"/>
      <c r="C95" s="104" t="s">
        <v>78</v>
      </c>
      <c r="D95" s="104"/>
      <c r="E95" s="103" t="s">
        <v>54</v>
      </c>
      <c r="F95" s="103"/>
      <c r="G95" s="95" t="s">
        <v>55</v>
      </c>
      <c r="H95" s="95"/>
    </row>
    <row r="96" spans="1:13" s="31" customFormat="1" x14ac:dyDescent="0.35">
      <c r="A96" s="130" t="s">
        <v>256</v>
      </c>
      <c r="B96" s="130"/>
      <c r="C96" s="160">
        <f>COUNT(D110:D126)</f>
        <v>17</v>
      </c>
      <c r="D96" s="161"/>
      <c r="E96" s="106">
        <f>SUM(D110:D126)</f>
        <v>7117.4151359999996</v>
      </c>
      <c r="F96" s="107"/>
      <c r="G96" s="106">
        <f>SUM(F110:F126)</f>
        <v>11031.9934608</v>
      </c>
      <c r="H96" s="107"/>
    </row>
    <row r="97" spans="1:14" s="31" customFormat="1" x14ac:dyDescent="0.35">
      <c r="A97" s="130" t="s">
        <v>286</v>
      </c>
      <c r="B97" s="130"/>
      <c r="C97" s="160">
        <f>COUNT(D128:D136)</f>
        <v>9</v>
      </c>
      <c r="D97" s="161"/>
      <c r="E97" s="106">
        <f>SUM(D128:D136)</f>
        <v>3626.5638240000003</v>
      </c>
      <c r="F97" s="107"/>
      <c r="G97" s="106">
        <f>SUM(F128:F136)</f>
        <v>5621.1739272000004</v>
      </c>
      <c r="H97" s="107"/>
    </row>
    <row r="98" spans="1:14" s="31" customFormat="1" x14ac:dyDescent="0.35">
      <c r="A98" s="111" t="s">
        <v>155</v>
      </c>
      <c r="B98" s="111"/>
      <c r="C98" s="87">
        <f>SUM(C96:C97)</f>
        <v>26</v>
      </c>
      <c r="D98" s="104"/>
      <c r="E98" s="171">
        <f>SUM(E96:E97)</f>
        <v>10743.97896</v>
      </c>
      <c r="F98" s="103"/>
      <c r="G98" s="95">
        <f>SUM(G96:G97)</f>
        <v>16653.167388000002</v>
      </c>
      <c r="H98" s="95"/>
    </row>
    <row r="99" spans="1:14" s="31" customFormat="1" x14ac:dyDescent="0.35">
      <c r="A99" s="111" t="s">
        <v>70</v>
      </c>
      <c r="B99" s="111"/>
      <c r="C99" s="111"/>
      <c r="D99" s="111"/>
      <c r="E99" s="111"/>
      <c r="F99" s="111"/>
      <c r="G99" s="111"/>
      <c r="H99" s="111"/>
    </row>
    <row r="100" spans="1:14" s="31" customFormat="1" ht="15.75" customHeight="1" x14ac:dyDescent="0.35">
      <c r="A100" s="95" t="s">
        <v>53</v>
      </c>
      <c r="B100" s="95"/>
      <c r="C100" s="104" t="s">
        <v>78</v>
      </c>
      <c r="D100" s="104"/>
      <c r="E100" s="103" t="s">
        <v>54</v>
      </c>
      <c r="F100" s="103"/>
      <c r="G100" s="95" t="s">
        <v>55</v>
      </c>
      <c r="H100" s="95"/>
    </row>
    <row r="101" spans="1:14" s="31" customFormat="1" x14ac:dyDescent="0.35">
      <c r="A101" s="130" t="s">
        <v>255</v>
      </c>
      <c r="B101" s="130"/>
      <c r="C101" s="106">
        <f>COUNT(D143:D151)+COUNT(D156:D168)*3+COUNT(D184:D196)+COUNT(D198:D207,D209:D210)+COUNT(D212:D224)+COUNT(D228:D233)</f>
        <v>92</v>
      </c>
      <c r="D101" s="106"/>
      <c r="E101" s="106">
        <f>SUM(D143:D151)+SUM(D156:D168)*3+SUM(D184:D196)+SUM(D198:D207,D209:D210)+SUM(D212:D224)+SUM(D228:D233)</f>
        <v>51144.626636999994</v>
      </c>
      <c r="F101" s="106"/>
      <c r="G101" s="106">
        <f>SUM(F143:F151)+SUM(F156:F168)*3+SUM(F184:F196)+SUM(F198:F207,F209:F210)+SUM(F212:F224)+SUM(F228:F233)</f>
        <v>77286.258320699984</v>
      </c>
      <c r="H101" s="106"/>
    </row>
    <row r="102" spans="1:14" s="31" customFormat="1" x14ac:dyDescent="0.35">
      <c r="A102" s="111" t="s">
        <v>172</v>
      </c>
      <c r="B102" s="111"/>
      <c r="C102" s="87">
        <f>C98+C101</f>
        <v>118</v>
      </c>
      <c r="D102" s="87"/>
      <c r="E102" s="87">
        <f>E98+E101</f>
        <v>61888.605596999994</v>
      </c>
      <c r="F102" s="87"/>
      <c r="G102" s="87">
        <f>G98+G101</f>
        <v>93939.425708699986</v>
      </c>
      <c r="H102" s="87"/>
    </row>
    <row r="103" spans="1:14" s="31" customFormat="1" hidden="1" x14ac:dyDescent="0.35">
      <c r="A103" s="111" t="s">
        <v>172</v>
      </c>
      <c r="B103" s="111"/>
      <c r="C103" s="104" t="e">
        <f>#REF!+C102</f>
        <v>#REF!</v>
      </c>
      <c r="D103" s="104"/>
      <c r="E103" s="103" t="e">
        <f>#REF!+E102</f>
        <v>#REF!</v>
      </c>
      <c r="F103" s="103"/>
      <c r="G103" s="95" t="e">
        <f>#REF!+G102</f>
        <v>#REF!</v>
      </c>
      <c r="H103" s="95"/>
    </row>
    <row r="104" spans="1:14" s="30" customFormat="1" x14ac:dyDescent="0.35">
      <c r="A104" s="99" t="s">
        <v>56</v>
      </c>
      <c r="B104" s="99"/>
      <c r="C104" s="99"/>
      <c r="D104" s="99"/>
      <c r="E104" s="99"/>
      <c r="F104" s="99"/>
      <c r="G104" s="99"/>
      <c r="H104" s="99"/>
    </row>
    <row r="105" spans="1:14" x14ac:dyDescent="0.35">
      <c r="A105" s="99" t="s">
        <v>257</v>
      </c>
      <c r="B105" s="99"/>
      <c r="C105" s="99"/>
      <c r="D105" s="99"/>
      <c r="E105" s="99"/>
      <c r="F105" s="99"/>
      <c r="G105" s="99"/>
      <c r="H105" s="99"/>
    </row>
    <row r="106" spans="1:14" ht="47.25" customHeight="1" x14ac:dyDescent="0.35">
      <c r="A106" s="96" t="s">
        <v>122</v>
      </c>
      <c r="B106" s="96" t="s">
        <v>180</v>
      </c>
      <c r="C106" s="96" t="s">
        <v>57</v>
      </c>
      <c r="D106" s="96" t="s">
        <v>58</v>
      </c>
      <c r="E106" s="132" t="s">
        <v>161</v>
      </c>
      <c r="F106" s="73" t="s">
        <v>153</v>
      </c>
      <c r="G106" s="96" t="s">
        <v>60</v>
      </c>
      <c r="H106" s="96"/>
    </row>
    <row r="107" spans="1:14" s="33" customFormat="1" x14ac:dyDescent="0.35">
      <c r="A107" s="96"/>
      <c r="B107" s="96"/>
      <c r="C107" s="96"/>
      <c r="D107" s="96"/>
      <c r="E107" s="132"/>
      <c r="F107" s="56">
        <v>0.55000000000000004</v>
      </c>
      <c r="G107" s="96"/>
      <c r="H107" s="96"/>
    </row>
    <row r="108" spans="1:14" s="50" customFormat="1" x14ac:dyDescent="0.35">
      <c r="A108" s="76" t="s">
        <v>260</v>
      </c>
      <c r="B108" s="76"/>
      <c r="C108" s="76"/>
      <c r="D108" s="76"/>
      <c r="E108" s="76"/>
      <c r="F108" s="76"/>
      <c r="G108" s="76"/>
      <c r="H108" s="76"/>
      <c r="J108" s="32"/>
    </row>
    <row r="109" spans="1:14" s="33" customFormat="1" x14ac:dyDescent="0.35">
      <c r="A109" s="124" t="s">
        <v>258</v>
      </c>
      <c r="B109" s="125"/>
      <c r="C109" s="125"/>
      <c r="D109" s="125"/>
      <c r="E109" s="125"/>
      <c r="F109" s="125"/>
      <c r="G109" s="125"/>
      <c r="H109" s="126"/>
      <c r="J109" s="32"/>
    </row>
    <row r="110" spans="1:14" s="33" customFormat="1" ht="15.75" customHeight="1" x14ac:dyDescent="0.35">
      <c r="A110" s="77">
        <v>1</v>
      </c>
      <c r="B110" s="77"/>
      <c r="C110" s="66" t="s">
        <v>259</v>
      </c>
      <c r="D110" s="60">
        <f>(46.454)*(10.764)</f>
        <v>500.03085599999997</v>
      </c>
      <c r="E110" s="66">
        <v>0</v>
      </c>
      <c r="F110" s="66">
        <f>(D110+E110)*(($F$107)+1)</f>
        <v>775.04782679999994</v>
      </c>
      <c r="G110" s="77" t="str">
        <f>A109</f>
        <v>Ground Floor For Commercials &amp; Parking</v>
      </c>
      <c r="H110" s="77"/>
      <c r="I110" s="32"/>
      <c r="L110" s="79"/>
      <c r="M110" s="79"/>
      <c r="N110" s="32"/>
    </row>
    <row r="111" spans="1:14" s="33" customFormat="1" ht="15.75" customHeight="1" x14ac:dyDescent="0.35">
      <c r="A111" s="77">
        <f t="shared" ref="A111:A126" si="0">A110+1</f>
        <v>2</v>
      </c>
      <c r="B111" s="77"/>
      <c r="C111" s="66" t="s">
        <v>259</v>
      </c>
      <c r="D111" s="60">
        <f>(34.984)*(10.764)</f>
        <v>376.56777599999998</v>
      </c>
      <c r="E111" s="66">
        <v>0</v>
      </c>
      <c r="F111" s="66">
        <f t="shared" ref="F111:F113" si="1">(D111+E111)*(($F$107)+1)</f>
        <v>583.6800528</v>
      </c>
      <c r="G111" s="77"/>
      <c r="H111" s="77"/>
      <c r="I111" s="32"/>
      <c r="L111" s="79"/>
      <c r="M111" s="79"/>
      <c r="N111" s="32"/>
    </row>
    <row r="112" spans="1:14" s="33" customFormat="1" ht="15.75" customHeight="1" x14ac:dyDescent="0.35">
      <c r="A112" s="77">
        <f t="shared" si="0"/>
        <v>3</v>
      </c>
      <c r="B112" s="77"/>
      <c r="C112" s="66" t="s">
        <v>259</v>
      </c>
      <c r="D112" s="60">
        <f>(34.984)*(10.764)</f>
        <v>376.56777599999998</v>
      </c>
      <c r="E112" s="66">
        <v>0</v>
      </c>
      <c r="F112" s="66">
        <f t="shared" si="1"/>
        <v>583.6800528</v>
      </c>
      <c r="G112" s="77"/>
      <c r="H112" s="77"/>
      <c r="I112" s="32"/>
      <c r="L112" s="79"/>
      <c r="M112" s="79"/>
      <c r="N112" s="32"/>
    </row>
    <row r="113" spans="1:14" s="33" customFormat="1" ht="15.75" customHeight="1" x14ac:dyDescent="0.35">
      <c r="A113" s="77">
        <f t="shared" si="0"/>
        <v>4</v>
      </c>
      <c r="B113" s="77"/>
      <c r="C113" s="66" t="s">
        <v>259</v>
      </c>
      <c r="D113" s="60">
        <f>(57.235)*(10.764)</f>
        <v>616.07754</v>
      </c>
      <c r="E113" s="66">
        <v>0</v>
      </c>
      <c r="F113" s="66">
        <f t="shared" si="1"/>
        <v>954.92018700000006</v>
      </c>
      <c r="G113" s="77"/>
      <c r="H113" s="77"/>
      <c r="I113" s="32"/>
      <c r="L113" s="79"/>
      <c r="M113" s="79"/>
      <c r="N113" s="32"/>
    </row>
    <row r="114" spans="1:14" s="50" customFormat="1" ht="15.75" customHeight="1" x14ac:dyDescent="0.35">
      <c r="A114" s="77">
        <f t="shared" si="0"/>
        <v>5</v>
      </c>
      <c r="B114" s="77"/>
      <c r="C114" s="66" t="s">
        <v>259</v>
      </c>
      <c r="D114" s="60">
        <f>(34.984)*(10.764)</f>
        <v>376.56777599999998</v>
      </c>
      <c r="E114" s="66">
        <v>0</v>
      </c>
      <c r="F114" s="66">
        <f t="shared" ref="F114:F119" si="2">(D114+E114)*(($F$107)+1)</f>
        <v>583.6800528</v>
      </c>
      <c r="G114" s="77"/>
      <c r="H114" s="77"/>
      <c r="I114" s="32"/>
      <c r="L114" s="79"/>
      <c r="M114" s="79"/>
      <c r="N114" s="32"/>
    </row>
    <row r="115" spans="1:14" s="50" customFormat="1" ht="15.75" customHeight="1" x14ac:dyDescent="0.35">
      <c r="A115" s="77">
        <f t="shared" si="0"/>
        <v>6</v>
      </c>
      <c r="B115" s="77"/>
      <c r="C115" s="66" t="s">
        <v>259</v>
      </c>
      <c r="D115" s="60">
        <f>(34.984)*(10.764)</f>
        <v>376.56777599999998</v>
      </c>
      <c r="E115" s="66">
        <v>0</v>
      </c>
      <c r="F115" s="66">
        <f t="shared" si="2"/>
        <v>583.6800528</v>
      </c>
      <c r="G115" s="77"/>
      <c r="H115" s="77"/>
      <c r="I115" s="32"/>
      <c r="L115" s="79"/>
      <c r="M115" s="79"/>
      <c r="N115" s="32"/>
    </row>
    <row r="116" spans="1:14" s="50" customFormat="1" ht="15.75" customHeight="1" x14ac:dyDescent="0.35">
      <c r="A116" s="77">
        <f t="shared" si="0"/>
        <v>7</v>
      </c>
      <c r="B116" s="77"/>
      <c r="C116" s="66" t="s">
        <v>259</v>
      </c>
      <c r="D116" s="60">
        <f>(34.984)*(10.764)</f>
        <v>376.56777599999998</v>
      </c>
      <c r="E116" s="66">
        <v>0</v>
      </c>
      <c r="F116" s="66">
        <f t="shared" si="2"/>
        <v>583.6800528</v>
      </c>
      <c r="G116" s="77"/>
      <c r="H116" s="77"/>
      <c r="I116" s="32"/>
      <c r="L116" s="79"/>
      <c r="M116" s="79"/>
      <c r="N116" s="32"/>
    </row>
    <row r="117" spans="1:14" s="50" customFormat="1" ht="15.75" customHeight="1" x14ac:dyDescent="0.35">
      <c r="A117" s="77">
        <f t="shared" si="0"/>
        <v>8</v>
      </c>
      <c r="B117" s="77"/>
      <c r="C117" s="66" t="s">
        <v>259</v>
      </c>
      <c r="D117" s="60">
        <f>(34.91)*(10.764)</f>
        <v>375.77123999999992</v>
      </c>
      <c r="E117" s="66">
        <v>0</v>
      </c>
      <c r="F117" s="66">
        <f t="shared" si="2"/>
        <v>582.44542199999989</v>
      </c>
      <c r="G117" s="77"/>
      <c r="H117" s="77"/>
      <c r="I117" s="32"/>
      <c r="L117" s="79"/>
      <c r="M117" s="79"/>
      <c r="N117" s="32"/>
    </row>
    <row r="118" spans="1:14" s="50" customFormat="1" ht="15.75" customHeight="1" x14ac:dyDescent="0.35">
      <c r="A118" s="77">
        <f t="shared" si="0"/>
        <v>9</v>
      </c>
      <c r="B118" s="77"/>
      <c r="C118" s="66" t="s">
        <v>259</v>
      </c>
      <c r="D118" s="60">
        <f>(46.109)*(10.764)</f>
        <v>496.31727599999999</v>
      </c>
      <c r="E118" s="66">
        <v>0</v>
      </c>
      <c r="F118" s="66">
        <f t="shared" si="2"/>
        <v>769.29177779999998</v>
      </c>
      <c r="G118" s="77"/>
      <c r="H118" s="77"/>
      <c r="I118" s="32"/>
      <c r="L118" s="79"/>
      <c r="M118" s="79"/>
      <c r="N118" s="32"/>
    </row>
    <row r="119" spans="1:14" s="50" customFormat="1" ht="15.75" customHeight="1" x14ac:dyDescent="0.35">
      <c r="A119" s="77">
        <f t="shared" si="0"/>
        <v>10</v>
      </c>
      <c r="B119" s="77"/>
      <c r="C119" s="66" t="s">
        <v>259</v>
      </c>
      <c r="D119" s="60">
        <f>(46.109)*(10.764)</f>
        <v>496.31727599999999</v>
      </c>
      <c r="E119" s="66">
        <v>0</v>
      </c>
      <c r="F119" s="66">
        <f t="shared" si="2"/>
        <v>769.29177779999998</v>
      </c>
      <c r="G119" s="77"/>
      <c r="H119" s="77"/>
      <c r="I119" s="32"/>
      <c r="L119" s="79"/>
      <c r="M119" s="79"/>
      <c r="N119" s="32"/>
    </row>
    <row r="120" spans="1:14" s="50" customFormat="1" ht="15.75" customHeight="1" x14ac:dyDescent="0.35">
      <c r="A120" s="77">
        <f t="shared" si="0"/>
        <v>11</v>
      </c>
      <c r="B120" s="77"/>
      <c r="C120" s="66" t="s">
        <v>259</v>
      </c>
      <c r="D120" s="60">
        <f>(67.357)*(10.764)</f>
        <v>725.0307479999999</v>
      </c>
      <c r="E120" s="66">
        <v>0</v>
      </c>
      <c r="F120" s="66">
        <f t="shared" ref="F120:F123" si="3">(D120+E120)*(($F$107)+1)</f>
        <v>1123.7976593999999</v>
      </c>
      <c r="G120" s="77"/>
      <c r="H120" s="77"/>
      <c r="I120" s="32"/>
      <c r="L120" s="79"/>
      <c r="M120" s="79"/>
      <c r="N120" s="32"/>
    </row>
    <row r="121" spans="1:14" s="50" customFormat="1" ht="15.75" customHeight="1" x14ac:dyDescent="0.35">
      <c r="A121" s="77">
        <f t="shared" si="0"/>
        <v>12</v>
      </c>
      <c r="B121" s="77"/>
      <c r="C121" s="66" t="s">
        <v>259</v>
      </c>
      <c r="D121" s="60">
        <f>(32.879)*(10.764)</f>
        <v>353.90955599999995</v>
      </c>
      <c r="E121" s="66">
        <v>0</v>
      </c>
      <c r="F121" s="66">
        <f t="shared" si="3"/>
        <v>548.55981179999992</v>
      </c>
      <c r="G121" s="77"/>
      <c r="H121" s="77"/>
      <c r="I121" s="32"/>
      <c r="L121" s="79"/>
      <c r="M121" s="79"/>
      <c r="N121" s="32"/>
    </row>
    <row r="122" spans="1:14" s="50" customFormat="1" ht="15.75" customHeight="1" x14ac:dyDescent="0.35">
      <c r="A122" s="77">
        <f t="shared" si="0"/>
        <v>13</v>
      </c>
      <c r="B122" s="77"/>
      <c r="C122" s="66" t="s">
        <v>259</v>
      </c>
      <c r="D122" s="60">
        <f>(29.826)*(10.764)</f>
        <v>321.04706399999998</v>
      </c>
      <c r="E122" s="66">
        <v>0</v>
      </c>
      <c r="F122" s="66">
        <f t="shared" si="3"/>
        <v>497.62294919999999</v>
      </c>
      <c r="G122" s="77"/>
      <c r="H122" s="77"/>
      <c r="I122" s="32"/>
      <c r="L122" s="79"/>
      <c r="M122" s="79"/>
      <c r="N122" s="32"/>
    </row>
    <row r="123" spans="1:14" s="50" customFormat="1" ht="15.75" customHeight="1" x14ac:dyDescent="0.35">
      <c r="A123" s="77">
        <f t="shared" si="0"/>
        <v>14</v>
      </c>
      <c r="B123" s="77"/>
      <c r="C123" s="66" t="s">
        <v>259</v>
      </c>
      <c r="D123" s="60">
        <f>(33.256)*(10.764)</f>
        <v>357.96758399999999</v>
      </c>
      <c r="E123" s="66">
        <v>0</v>
      </c>
      <c r="F123" s="66">
        <f t="shared" si="3"/>
        <v>554.8497552</v>
      </c>
      <c r="G123" s="77"/>
      <c r="H123" s="77"/>
      <c r="I123" s="32"/>
      <c r="L123" s="79"/>
      <c r="M123" s="79"/>
      <c r="N123" s="32"/>
    </row>
    <row r="124" spans="1:14" s="50" customFormat="1" ht="15.75" customHeight="1" x14ac:dyDescent="0.35">
      <c r="A124" s="77">
        <f t="shared" si="0"/>
        <v>15</v>
      </c>
      <c r="B124" s="77"/>
      <c r="C124" s="66" t="s">
        <v>259</v>
      </c>
      <c r="D124" s="60">
        <f>(29.645)*(10.764)</f>
        <v>319.09877999999998</v>
      </c>
      <c r="E124" s="66">
        <v>0</v>
      </c>
      <c r="F124" s="66">
        <f t="shared" ref="F124:F126" si="4">(D124+E124)*(($F$107)+1)</f>
        <v>494.60310899999996</v>
      </c>
      <c r="G124" s="77"/>
      <c r="H124" s="77"/>
      <c r="I124" s="32"/>
      <c r="L124" s="79"/>
      <c r="M124" s="79"/>
      <c r="N124" s="32"/>
    </row>
    <row r="125" spans="1:14" s="50" customFormat="1" ht="15.75" customHeight="1" x14ac:dyDescent="0.35">
      <c r="A125" s="77">
        <f t="shared" si="0"/>
        <v>16</v>
      </c>
      <c r="B125" s="77"/>
      <c r="C125" s="66" t="s">
        <v>259</v>
      </c>
      <c r="D125" s="60">
        <f>(29.645)*(10.764)</f>
        <v>319.09877999999998</v>
      </c>
      <c r="E125" s="66">
        <v>0</v>
      </c>
      <c r="F125" s="66">
        <f t="shared" si="4"/>
        <v>494.60310899999996</v>
      </c>
      <c r="G125" s="77"/>
      <c r="H125" s="77"/>
      <c r="I125" s="32"/>
      <c r="L125" s="79"/>
      <c r="M125" s="79"/>
      <c r="N125" s="32"/>
    </row>
    <row r="126" spans="1:14" s="50" customFormat="1" ht="15.75" customHeight="1" x14ac:dyDescent="0.35">
      <c r="A126" s="77">
        <f t="shared" si="0"/>
        <v>17</v>
      </c>
      <c r="B126" s="77"/>
      <c r="C126" s="66" t="s">
        <v>259</v>
      </c>
      <c r="D126" s="60">
        <f>(32.879)*(10.764)</f>
        <v>353.90955599999995</v>
      </c>
      <c r="E126" s="66">
        <v>0</v>
      </c>
      <c r="F126" s="66">
        <f t="shared" si="4"/>
        <v>548.55981179999992</v>
      </c>
      <c r="G126" s="77"/>
      <c r="H126" s="77"/>
      <c r="I126" s="32"/>
      <c r="L126" s="79"/>
      <c r="M126" s="79"/>
      <c r="N126" s="32"/>
    </row>
    <row r="127" spans="1:14" s="50" customFormat="1" x14ac:dyDescent="0.35">
      <c r="A127" s="124" t="s">
        <v>275</v>
      </c>
      <c r="B127" s="125"/>
      <c r="C127" s="125"/>
      <c r="D127" s="125"/>
      <c r="E127" s="125"/>
      <c r="F127" s="125"/>
      <c r="G127" s="125"/>
      <c r="H127" s="126"/>
      <c r="J127" s="32"/>
    </row>
    <row r="128" spans="1:14" s="50" customFormat="1" ht="15.75" customHeight="1" x14ac:dyDescent="0.35">
      <c r="A128" s="90">
        <v>1</v>
      </c>
      <c r="B128" s="92"/>
      <c r="C128" s="49" t="s">
        <v>261</v>
      </c>
      <c r="D128" s="60">
        <f>(29.01)*(10.764)</f>
        <v>312.26364000000001</v>
      </c>
      <c r="E128" s="49">
        <v>0</v>
      </c>
      <c r="F128" s="49">
        <f>(D128+E128)*(($F$107)+1)</f>
        <v>484.00864200000001</v>
      </c>
      <c r="G128" s="163" t="str">
        <f>A127</f>
        <v>1st Floor Part Commercial &amp; Part Podium</v>
      </c>
      <c r="H128" s="164"/>
      <c r="I128" s="32"/>
      <c r="L128" s="79"/>
      <c r="M128" s="79"/>
      <c r="N128" s="32"/>
    </row>
    <row r="129" spans="1:16384" s="50" customFormat="1" ht="15.75" customHeight="1" x14ac:dyDescent="0.35">
      <c r="A129" s="90">
        <f t="shared" ref="A129:A136" si="5">A128+1</f>
        <v>2</v>
      </c>
      <c r="B129" s="92"/>
      <c r="C129" s="49" t="s">
        <v>261</v>
      </c>
      <c r="D129" s="60">
        <f>(38.873)*(10.764)</f>
        <v>418.42897199999993</v>
      </c>
      <c r="E129" s="49">
        <v>0</v>
      </c>
      <c r="F129" s="49">
        <f t="shared" ref="F129:F136" si="6">(D129+E129)*(($F$107)+1)</f>
        <v>648.56490659999986</v>
      </c>
      <c r="G129" s="165"/>
      <c r="H129" s="166"/>
      <c r="I129" s="32"/>
      <c r="L129" s="79"/>
      <c r="M129" s="79"/>
      <c r="N129" s="32"/>
    </row>
    <row r="130" spans="1:16384" s="50" customFormat="1" ht="15.75" customHeight="1" x14ac:dyDescent="0.35">
      <c r="A130" s="90">
        <f t="shared" si="5"/>
        <v>3</v>
      </c>
      <c r="B130" s="92"/>
      <c r="C130" s="49" t="s">
        <v>261</v>
      </c>
      <c r="D130" s="60">
        <f>(38.873)*(10.764)</f>
        <v>418.42897199999993</v>
      </c>
      <c r="E130" s="49">
        <v>0</v>
      </c>
      <c r="F130" s="49">
        <f t="shared" si="6"/>
        <v>648.56490659999986</v>
      </c>
      <c r="G130" s="165"/>
      <c r="H130" s="166"/>
      <c r="I130" s="32"/>
      <c r="L130" s="79"/>
      <c r="M130" s="79"/>
      <c r="N130" s="32"/>
    </row>
    <row r="131" spans="1:16384" s="50" customFormat="1" ht="15.75" customHeight="1" x14ac:dyDescent="0.35">
      <c r="A131" s="90">
        <f t="shared" si="5"/>
        <v>4</v>
      </c>
      <c r="B131" s="92"/>
      <c r="C131" s="49" t="s">
        <v>261</v>
      </c>
      <c r="D131" s="60">
        <f>(29.494)*(10.764)</f>
        <v>317.47341599999999</v>
      </c>
      <c r="E131" s="49">
        <v>0</v>
      </c>
      <c r="F131" s="49">
        <f t="shared" si="6"/>
        <v>492.08379479999996</v>
      </c>
      <c r="G131" s="165"/>
      <c r="H131" s="166"/>
      <c r="I131" s="32"/>
      <c r="L131" s="79"/>
      <c r="M131" s="79"/>
      <c r="N131" s="32"/>
    </row>
    <row r="132" spans="1:16384" s="50" customFormat="1" ht="15.75" customHeight="1" x14ac:dyDescent="0.35">
      <c r="A132" s="90">
        <f t="shared" si="5"/>
        <v>5</v>
      </c>
      <c r="B132" s="92"/>
      <c r="C132" s="49" t="s">
        <v>261</v>
      </c>
      <c r="D132" s="60">
        <f>(96.184)*(10.764)</f>
        <v>1035.324576</v>
      </c>
      <c r="E132" s="49">
        <v>0</v>
      </c>
      <c r="F132" s="49">
        <f t="shared" si="6"/>
        <v>1604.7530928000001</v>
      </c>
      <c r="G132" s="165"/>
      <c r="H132" s="166"/>
      <c r="I132" s="32"/>
      <c r="L132" s="79"/>
      <c r="M132" s="79"/>
      <c r="N132" s="32"/>
    </row>
    <row r="133" spans="1:16384" s="50" customFormat="1" ht="15.75" customHeight="1" x14ac:dyDescent="0.35">
      <c r="A133" s="90">
        <f t="shared" si="5"/>
        <v>6</v>
      </c>
      <c r="B133" s="92"/>
      <c r="C133" s="49" t="s">
        <v>261</v>
      </c>
      <c r="D133" s="60">
        <f>(27.703)*(10.764)</f>
        <v>298.19509199999999</v>
      </c>
      <c r="E133" s="49">
        <v>0</v>
      </c>
      <c r="F133" s="49">
        <f t="shared" si="6"/>
        <v>462.2023926</v>
      </c>
      <c r="G133" s="165"/>
      <c r="H133" s="166"/>
      <c r="I133" s="32"/>
      <c r="L133" s="79"/>
      <c r="M133" s="79"/>
      <c r="N133" s="32"/>
    </row>
    <row r="134" spans="1:16384" s="50" customFormat="1" ht="15.75" customHeight="1" x14ac:dyDescent="0.35">
      <c r="A134" s="90">
        <f t="shared" si="5"/>
        <v>7</v>
      </c>
      <c r="B134" s="92"/>
      <c r="C134" s="49" t="s">
        <v>261</v>
      </c>
      <c r="D134" s="60">
        <f>(24.695)*(10.764)</f>
        <v>265.81698</v>
      </c>
      <c r="E134" s="49">
        <v>0</v>
      </c>
      <c r="F134" s="49">
        <f t="shared" si="6"/>
        <v>412.01631900000001</v>
      </c>
      <c r="G134" s="165"/>
      <c r="H134" s="166"/>
      <c r="I134" s="32"/>
      <c r="L134" s="79"/>
      <c r="M134" s="79"/>
      <c r="N134" s="32"/>
    </row>
    <row r="135" spans="1:16384" s="50" customFormat="1" ht="15.75" customHeight="1" x14ac:dyDescent="0.35">
      <c r="A135" s="90">
        <f t="shared" si="5"/>
        <v>8</v>
      </c>
      <c r="B135" s="92"/>
      <c r="C135" s="49" t="s">
        <v>261</v>
      </c>
      <c r="D135" s="60">
        <f>(24.695)*(10.764)</f>
        <v>265.81698</v>
      </c>
      <c r="E135" s="49">
        <v>0</v>
      </c>
      <c r="F135" s="49">
        <f t="shared" si="6"/>
        <v>412.01631900000001</v>
      </c>
      <c r="G135" s="165"/>
      <c r="H135" s="166"/>
      <c r="I135" s="32"/>
      <c r="L135" s="79"/>
      <c r="M135" s="79"/>
      <c r="N135" s="32"/>
    </row>
    <row r="136" spans="1:16384" s="50" customFormat="1" ht="15.75" customHeight="1" x14ac:dyDescent="0.35">
      <c r="A136" s="90">
        <f t="shared" si="5"/>
        <v>9</v>
      </c>
      <c r="B136" s="92"/>
      <c r="C136" s="49" t="s">
        <v>261</v>
      </c>
      <c r="D136" s="60">
        <f>(27.389)*(10.764)</f>
        <v>294.81519599999996</v>
      </c>
      <c r="E136" s="49">
        <v>0</v>
      </c>
      <c r="F136" s="49">
        <f t="shared" si="6"/>
        <v>456.96355379999994</v>
      </c>
      <c r="G136" s="167"/>
      <c r="H136" s="168"/>
      <c r="I136" s="32"/>
      <c r="L136" s="79"/>
      <c r="M136" s="79"/>
      <c r="N136" s="32"/>
    </row>
    <row r="137" spans="1:16384" s="33" customFormat="1" x14ac:dyDescent="0.35">
      <c r="A137" s="90"/>
      <c r="B137" s="91"/>
      <c r="C137" s="91"/>
      <c r="D137" s="91"/>
      <c r="E137" s="91"/>
      <c r="F137" s="91"/>
      <c r="G137" s="91"/>
      <c r="H137" s="92"/>
      <c r="I137" s="32"/>
      <c r="N137" s="32"/>
    </row>
    <row r="138" spans="1:16384" ht="47.25" customHeight="1" x14ac:dyDescent="0.35">
      <c r="A138" s="96" t="s">
        <v>123</v>
      </c>
      <c r="B138" s="96" t="s">
        <v>181</v>
      </c>
      <c r="C138" s="96" t="s">
        <v>57</v>
      </c>
      <c r="D138" s="96" t="s">
        <v>58</v>
      </c>
      <c r="E138" s="132" t="s">
        <v>59</v>
      </c>
      <c r="F138" s="55" t="s">
        <v>153</v>
      </c>
      <c r="G138" s="96" t="s">
        <v>60</v>
      </c>
      <c r="H138" s="96"/>
      <c r="I138" s="5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</row>
    <row r="139" spans="1:16384" s="33" customFormat="1" x14ac:dyDescent="0.35">
      <c r="A139" s="96"/>
      <c r="B139" s="96"/>
      <c r="C139" s="96"/>
      <c r="D139" s="96"/>
      <c r="E139" s="132"/>
      <c r="F139" s="56">
        <v>0.5</v>
      </c>
      <c r="G139" s="96"/>
      <c r="H139" s="96"/>
      <c r="I139" s="52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</row>
    <row r="140" spans="1:16384" s="50" customFormat="1" x14ac:dyDescent="0.35">
      <c r="A140" s="76" t="s">
        <v>262</v>
      </c>
      <c r="B140" s="76"/>
      <c r="C140" s="76"/>
      <c r="D140" s="76"/>
      <c r="E140" s="76"/>
      <c r="F140" s="76"/>
      <c r="G140" s="76"/>
      <c r="H140" s="76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25" t="s">
        <v>237</v>
      </c>
      <c r="BF140" s="125"/>
      <c r="BG140" s="125"/>
      <c r="BH140" s="125"/>
      <c r="BI140" s="125"/>
      <c r="BJ140" s="125"/>
      <c r="BK140" s="125"/>
      <c r="BL140" s="126"/>
      <c r="BM140" s="124" t="s">
        <v>237</v>
      </c>
      <c r="BN140" s="125"/>
      <c r="BO140" s="125"/>
      <c r="BP140" s="125"/>
      <c r="BQ140" s="125"/>
      <c r="BR140" s="125"/>
      <c r="BS140" s="125"/>
      <c r="BT140" s="126"/>
      <c r="BU140" s="124" t="s">
        <v>237</v>
      </c>
      <c r="BV140" s="125"/>
      <c r="BW140" s="125"/>
      <c r="BX140" s="125"/>
      <c r="BY140" s="125"/>
      <c r="BZ140" s="125"/>
      <c r="CA140" s="125"/>
      <c r="CB140" s="126"/>
      <c r="CC140" s="124" t="s">
        <v>237</v>
      </c>
      <c r="CD140" s="125"/>
      <c r="CE140" s="125"/>
      <c r="CF140" s="125"/>
      <c r="CG140" s="125"/>
      <c r="CH140" s="125"/>
      <c r="CI140" s="125"/>
      <c r="CJ140" s="126"/>
      <c r="CK140" s="124" t="s">
        <v>237</v>
      </c>
      <c r="CL140" s="125"/>
      <c r="CM140" s="125"/>
      <c r="CN140" s="125"/>
      <c r="CO140" s="125"/>
      <c r="CP140" s="125"/>
      <c r="CQ140" s="125"/>
      <c r="CR140" s="126"/>
      <c r="CS140" s="124" t="s">
        <v>237</v>
      </c>
      <c r="CT140" s="125"/>
      <c r="CU140" s="125"/>
      <c r="CV140" s="125"/>
      <c r="CW140" s="125"/>
      <c r="CX140" s="125"/>
      <c r="CY140" s="125"/>
      <c r="CZ140" s="126"/>
      <c r="DA140" s="124" t="s">
        <v>237</v>
      </c>
      <c r="DB140" s="125"/>
      <c r="DC140" s="125"/>
      <c r="DD140" s="125"/>
      <c r="DE140" s="125"/>
      <c r="DF140" s="125"/>
      <c r="DG140" s="125"/>
      <c r="DH140" s="126"/>
      <c r="DI140" s="124" t="s">
        <v>237</v>
      </c>
      <c r="DJ140" s="125"/>
      <c r="DK140" s="125"/>
      <c r="DL140" s="125"/>
      <c r="DM140" s="125"/>
      <c r="DN140" s="125"/>
      <c r="DO140" s="125"/>
      <c r="DP140" s="126"/>
      <c r="DQ140" s="124" t="s">
        <v>237</v>
      </c>
      <c r="DR140" s="125"/>
      <c r="DS140" s="125"/>
      <c r="DT140" s="125"/>
      <c r="DU140" s="125"/>
      <c r="DV140" s="125"/>
      <c r="DW140" s="125"/>
      <c r="DX140" s="126"/>
      <c r="DY140" s="124" t="s">
        <v>237</v>
      </c>
      <c r="DZ140" s="125"/>
      <c r="EA140" s="125"/>
      <c r="EB140" s="125"/>
      <c r="EC140" s="125"/>
      <c r="ED140" s="125"/>
      <c r="EE140" s="125"/>
      <c r="EF140" s="126"/>
      <c r="EG140" s="124" t="s">
        <v>237</v>
      </c>
      <c r="EH140" s="125"/>
      <c r="EI140" s="125"/>
      <c r="EJ140" s="125"/>
      <c r="EK140" s="125"/>
      <c r="EL140" s="125"/>
      <c r="EM140" s="125"/>
      <c r="EN140" s="126"/>
      <c r="EO140" s="124" t="s">
        <v>237</v>
      </c>
      <c r="EP140" s="125"/>
      <c r="EQ140" s="125"/>
      <c r="ER140" s="125"/>
      <c r="ES140" s="125"/>
      <c r="ET140" s="125"/>
      <c r="EU140" s="125"/>
      <c r="EV140" s="126"/>
      <c r="EW140" s="124" t="s">
        <v>237</v>
      </c>
      <c r="EX140" s="125"/>
      <c r="EY140" s="125"/>
      <c r="EZ140" s="125"/>
      <c r="FA140" s="125"/>
      <c r="FB140" s="125"/>
      <c r="FC140" s="125"/>
      <c r="FD140" s="126"/>
      <c r="FE140" s="124" t="s">
        <v>237</v>
      </c>
      <c r="FF140" s="125"/>
      <c r="FG140" s="125"/>
      <c r="FH140" s="125"/>
      <c r="FI140" s="125"/>
      <c r="FJ140" s="125"/>
      <c r="FK140" s="125"/>
      <c r="FL140" s="126"/>
      <c r="FM140" s="124" t="s">
        <v>237</v>
      </c>
      <c r="FN140" s="125"/>
      <c r="FO140" s="125"/>
      <c r="FP140" s="125"/>
      <c r="FQ140" s="125"/>
      <c r="FR140" s="125"/>
      <c r="FS140" s="125"/>
      <c r="FT140" s="126"/>
      <c r="FU140" s="124" t="s">
        <v>237</v>
      </c>
      <c r="FV140" s="125"/>
      <c r="FW140" s="125"/>
      <c r="FX140" s="125"/>
      <c r="FY140" s="125"/>
      <c r="FZ140" s="125"/>
      <c r="GA140" s="125"/>
      <c r="GB140" s="126"/>
      <c r="GC140" s="124" t="s">
        <v>237</v>
      </c>
      <c r="GD140" s="125"/>
      <c r="GE140" s="125"/>
      <c r="GF140" s="125"/>
      <c r="GG140" s="125"/>
      <c r="GH140" s="125"/>
      <c r="GI140" s="125"/>
      <c r="GJ140" s="126"/>
      <c r="GK140" s="124" t="s">
        <v>237</v>
      </c>
      <c r="GL140" s="125"/>
      <c r="GM140" s="125"/>
      <c r="GN140" s="125"/>
      <c r="GO140" s="125"/>
      <c r="GP140" s="125"/>
      <c r="GQ140" s="125"/>
      <c r="GR140" s="126"/>
      <c r="GS140" s="124" t="s">
        <v>237</v>
      </c>
      <c r="GT140" s="125"/>
      <c r="GU140" s="125"/>
      <c r="GV140" s="125"/>
      <c r="GW140" s="125"/>
      <c r="GX140" s="125"/>
      <c r="GY140" s="125"/>
      <c r="GZ140" s="126"/>
      <c r="HA140" s="124" t="s">
        <v>237</v>
      </c>
      <c r="HB140" s="125"/>
      <c r="HC140" s="125"/>
      <c r="HD140" s="125"/>
      <c r="HE140" s="125"/>
      <c r="HF140" s="125"/>
      <c r="HG140" s="125"/>
      <c r="HH140" s="126"/>
      <c r="HI140" s="124" t="s">
        <v>237</v>
      </c>
      <c r="HJ140" s="125"/>
      <c r="HK140" s="125"/>
      <c r="HL140" s="125"/>
      <c r="HM140" s="125"/>
      <c r="HN140" s="125"/>
      <c r="HO140" s="125"/>
      <c r="HP140" s="126"/>
      <c r="HQ140" s="124" t="s">
        <v>237</v>
      </c>
      <c r="HR140" s="125"/>
      <c r="HS140" s="125"/>
      <c r="HT140" s="125"/>
      <c r="HU140" s="125"/>
      <c r="HV140" s="125"/>
      <c r="HW140" s="125"/>
      <c r="HX140" s="126"/>
      <c r="HY140" s="124" t="s">
        <v>237</v>
      </c>
      <c r="HZ140" s="125"/>
      <c r="IA140" s="125"/>
      <c r="IB140" s="125"/>
      <c r="IC140" s="125"/>
      <c r="ID140" s="125"/>
      <c r="IE140" s="125"/>
      <c r="IF140" s="126"/>
      <c r="IG140" s="124" t="s">
        <v>237</v>
      </c>
      <c r="IH140" s="125"/>
      <c r="II140" s="125"/>
      <c r="IJ140" s="125"/>
      <c r="IK140" s="125"/>
      <c r="IL140" s="125"/>
      <c r="IM140" s="125"/>
      <c r="IN140" s="126"/>
      <c r="IO140" s="124" t="s">
        <v>237</v>
      </c>
      <c r="IP140" s="125"/>
      <c r="IQ140" s="125"/>
      <c r="IR140" s="125"/>
      <c r="IS140" s="125"/>
      <c r="IT140" s="125"/>
      <c r="IU140" s="125"/>
      <c r="IV140" s="126"/>
      <c r="IW140" s="124" t="s">
        <v>237</v>
      </c>
      <c r="IX140" s="125"/>
      <c r="IY140" s="125"/>
      <c r="IZ140" s="125"/>
      <c r="JA140" s="125"/>
      <c r="JB140" s="125"/>
      <c r="JC140" s="125"/>
      <c r="JD140" s="126"/>
      <c r="JE140" s="124" t="s">
        <v>237</v>
      </c>
      <c r="JF140" s="125"/>
      <c r="JG140" s="125"/>
      <c r="JH140" s="125"/>
      <c r="JI140" s="125"/>
      <c r="JJ140" s="125"/>
      <c r="JK140" s="125"/>
      <c r="JL140" s="126"/>
      <c r="JM140" s="124" t="s">
        <v>237</v>
      </c>
      <c r="JN140" s="125"/>
      <c r="JO140" s="125"/>
      <c r="JP140" s="125"/>
      <c r="JQ140" s="125"/>
      <c r="JR140" s="125"/>
      <c r="JS140" s="125"/>
      <c r="JT140" s="126"/>
      <c r="JU140" s="124" t="s">
        <v>237</v>
      </c>
      <c r="JV140" s="125"/>
      <c r="JW140" s="125"/>
      <c r="JX140" s="125"/>
      <c r="JY140" s="125"/>
      <c r="JZ140" s="125"/>
      <c r="KA140" s="125"/>
      <c r="KB140" s="126"/>
      <c r="KC140" s="124" t="s">
        <v>237</v>
      </c>
      <c r="KD140" s="125"/>
      <c r="KE140" s="125"/>
      <c r="KF140" s="125"/>
      <c r="KG140" s="125"/>
      <c r="KH140" s="125"/>
      <c r="KI140" s="125"/>
      <c r="KJ140" s="126"/>
      <c r="KK140" s="124" t="s">
        <v>237</v>
      </c>
      <c r="KL140" s="125"/>
      <c r="KM140" s="125"/>
      <c r="KN140" s="125"/>
      <c r="KO140" s="125"/>
      <c r="KP140" s="125"/>
      <c r="KQ140" s="125"/>
      <c r="KR140" s="126"/>
      <c r="KS140" s="124" t="s">
        <v>237</v>
      </c>
      <c r="KT140" s="125"/>
      <c r="KU140" s="125"/>
      <c r="KV140" s="125"/>
      <c r="KW140" s="125"/>
      <c r="KX140" s="125"/>
      <c r="KY140" s="125"/>
      <c r="KZ140" s="126"/>
      <c r="LA140" s="124" t="s">
        <v>237</v>
      </c>
      <c r="LB140" s="125"/>
      <c r="LC140" s="125"/>
      <c r="LD140" s="125"/>
      <c r="LE140" s="125"/>
      <c r="LF140" s="125"/>
      <c r="LG140" s="125"/>
      <c r="LH140" s="126"/>
      <c r="LI140" s="124" t="s">
        <v>237</v>
      </c>
      <c r="LJ140" s="125"/>
      <c r="LK140" s="125"/>
      <c r="LL140" s="125"/>
      <c r="LM140" s="125"/>
      <c r="LN140" s="125"/>
      <c r="LO140" s="125"/>
      <c r="LP140" s="126"/>
      <c r="LQ140" s="124" t="s">
        <v>237</v>
      </c>
      <c r="LR140" s="125"/>
      <c r="LS140" s="125"/>
      <c r="LT140" s="125"/>
      <c r="LU140" s="125"/>
      <c r="LV140" s="125"/>
      <c r="LW140" s="125"/>
      <c r="LX140" s="126"/>
      <c r="LY140" s="124" t="s">
        <v>237</v>
      </c>
      <c r="LZ140" s="125"/>
      <c r="MA140" s="125"/>
      <c r="MB140" s="125"/>
      <c r="MC140" s="125"/>
      <c r="MD140" s="125"/>
      <c r="ME140" s="125"/>
      <c r="MF140" s="126"/>
      <c r="MG140" s="124" t="s">
        <v>237</v>
      </c>
      <c r="MH140" s="125"/>
      <c r="MI140" s="125"/>
      <c r="MJ140" s="125"/>
      <c r="MK140" s="125"/>
      <c r="ML140" s="125"/>
      <c r="MM140" s="125"/>
      <c r="MN140" s="126"/>
      <c r="MO140" s="124" t="s">
        <v>237</v>
      </c>
      <c r="MP140" s="125"/>
      <c r="MQ140" s="125"/>
      <c r="MR140" s="125"/>
      <c r="MS140" s="125"/>
      <c r="MT140" s="125"/>
      <c r="MU140" s="125"/>
      <c r="MV140" s="126"/>
      <c r="MW140" s="124" t="s">
        <v>237</v>
      </c>
      <c r="MX140" s="125"/>
      <c r="MY140" s="125"/>
      <c r="MZ140" s="125"/>
      <c r="NA140" s="125"/>
      <c r="NB140" s="125"/>
      <c r="NC140" s="125"/>
      <c r="ND140" s="126"/>
      <c r="NE140" s="124" t="s">
        <v>237</v>
      </c>
      <c r="NF140" s="125"/>
      <c r="NG140" s="125"/>
      <c r="NH140" s="125"/>
      <c r="NI140" s="125"/>
      <c r="NJ140" s="125"/>
      <c r="NK140" s="125"/>
      <c r="NL140" s="126"/>
      <c r="NM140" s="124" t="s">
        <v>237</v>
      </c>
      <c r="NN140" s="125"/>
      <c r="NO140" s="125"/>
      <c r="NP140" s="125"/>
      <c r="NQ140" s="125"/>
      <c r="NR140" s="125"/>
      <c r="NS140" s="125"/>
      <c r="NT140" s="126"/>
      <c r="NU140" s="124" t="s">
        <v>237</v>
      </c>
      <c r="NV140" s="125"/>
      <c r="NW140" s="125"/>
      <c r="NX140" s="125"/>
      <c r="NY140" s="125"/>
      <c r="NZ140" s="125"/>
      <c r="OA140" s="125"/>
      <c r="OB140" s="126"/>
      <c r="OC140" s="124" t="s">
        <v>237</v>
      </c>
      <c r="OD140" s="125"/>
      <c r="OE140" s="125"/>
      <c r="OF140" s="125"/>
      <c r="OG140" s="125"/>
      <c r="OH140" s="125"/>
      <c r="OI140" s="125"/>
      <c r="OJ140" s="126"/>
      <c r="OK140" s="124" t="s">
        <v>237</v>
      </c>
      <c r="OL140" s="125"/>
      <c r="OM140" s="125"/>
      <c r="ON140" s="125"/>
      <c r="OO140" s="125"/>
      <c r="OP140" s="125"/>
      <c r="OQ140" s="125"/>
      <c r="OR140" s="126"/>
      <c r="OS140" s="124" t="s">
        <v>237</v>
      </c>
      <c r="OT140" s="125"/>
      <c r="OU140" s="125"/>
      <c r="OV140" s="125"/>
      <c r="OW140" s="125"/>
      <c r="OX140" s="125"/>
      <c r="OY140" s="125"/>
      <c r="OZ140" s="126"/>
      <c r="PA140" s="124" t="s">
        <v>237</v>
      </c>
      <c r="PB140" s="125"/>
      <c r="PC140" s="125"/>
      <c r="PD140" s="125"/>
      <c r="PE140" s="125"/>
      <c r="PF140" s="125"/>
      <c r="PG140" s="125"/>
      <c r="PH140" s="126"/>
      <c r="PI140" s="124" t="s">
        <v>237</v>
      </c>
      <c r="PJ140" s="125"/>
      <c r="PK140" s="125"/>
      <c r="PL140" s="125"/>
      <c r="PM140" s="125"/>
      <c r="PN140" s="125"/>
      <c r="PO140" s="125"/>
      <c r="PP140" s="126"/>
      <c r="PQ140" s="124" t="s">
        <v>237</v>
      </c>
      <c r="PR140" s="125"/>
      <c r="PS140" s="125"/>
      <c r="PT140" s="125"/>
      <c r="PU140" s="125"/>
      <c r="PV140" s="125"/>
      <c r="PW140" s="125"/>
      <c r="PX140" s="126"/>
      <c r="PY140" s="124" t="s">
        <v>237</v>
      </c>
      <c r="PZ140" s="125"/>
      <c r="QA140" s="125"/>
      <c r="QB140" s="125"/>
      <c r="QC140" s="125"/>
      <c r="QD140" s="125"/>
      <c r="QE140" s="125"/>
      <c r="QF140" s="126"/>
      <c r="QG140" s="124" t="s">
        <v>237</v>
      </c>
      <c r="QH140" s="125"/>
      <c r="QI140" s="125"/>
      <c r="QJ140" s="125"/>
      <c r="QK140" s="125"/>
      <c r="QL140" s="125"/>
      <c r="QM140" s="125"/>
      <c r="QN140" s="126"/>
      <c r="QO140" s="124" t="s">
        <v>237</v>
      </c>
      <c r="QP140" s="125"/>
      <c r="QQ140" s="125"/>
      <c r="QR140" s="125"/>
      <c r="QS140" s="125"/>
      <c r="QT140" s="125"/>
      <c r="QU140" s="125"/>
      <c r="QV140" s="126"/>
      <c r="QW140" s="124" t="s">
        <v>237</v>
      </c>
      <c r="QX140" s="125"/>
      <c r="QY140" s="125"/>
      <c r="QZ140" s="125"/>
      <c r="RA140" s="125"/>
      <c r="RB140" s="125"/>
      <c r="RC140" s="125"/>
      <c r="RD140" s="126"/>
      <c r="RE140" s="124" t="s">
        <v>237</v>
      </c>
      <c r="RF140" s="125"/>
      <c r="RG140" s="125"/>
      <c r="RH140" s="125"/>
      <c r="RI140" s="125"/>
      <c r="RJ140" s="125"/>
      <c r="RK140" s="125"/>
      <c r="RL140" s="126"/>
      <c r="RM140" s="124" t="s">
        <v>237</v>
      </c>
      <c r="RN140" s="125"/>
      <c r="RO140" s="125"/>
      <c r="RP140" s="125"/>
      <c r="RQ140" s="125"/>
      <c r="RR140" s="125"/>
      <c r="RS140" s="125"/>
      <c r="RT140" s="126"/>
      <c r="RU140" s="124" t="s">
        <v>237</v>
      </c>
      <c r="RV140" s="125"/>
      <c r="RW140" s="125"/>
      <c r="RX140" s="125"/>
      <c r="RY140" s="125"/>
      <c r="RZ140" s="125"/>
      <c r="SA140" s="125"/>
      <c r="SB140" s="126"/>
      <c r="SC140" s="124" t="s">
        <v>237</v>
      </c>
      <c r="SD140" s="125"/>
      <c r="SE140" s="125"/>
      <c r="SF140" s="125"/>
      <c r="SG140" s="125"/>
      <c r="SH140" s="125"/>
      <c r="SI140" s="125"/>
      <c r="SJ140" s="126"/>
      <c r="SK140" s="124" t="s">
        <v>237</v>
      </c>
      <c r="SL140" s="125"/>
      <c r="SM140" s="125"/>
      <c r="SN140" s="125"/>
      <c r="SO140" s="125"/>
      <c r="SP140" s="125"/>
      <c r="SQ140" s="125"/>
      <c r="SR140" s="126"/>
      <c r="SS140" s="124" t="s">
        <v>237</v>
      </c>
      <c r="ST140" s="125"/>
      <c r="SU140" s="125"/>
      <c r="SV140" s="125"/>
      <c r="SW140" s="125"/>
      <c r="SX140" s="125"/>
      <c r="SY140" s="125"/>
      <c r="SZ140" s="126"/>
      <c r="TA140" s="124" t="s">
        <v>237</v>
      </c>
      <c r="TB140" s="125"/>
      <c r="TC140" s="125"/>
      <c r="TD140" s="125"/>
      <c r="TE140" s="125"/>
      <c r="TF140" s="125"/>
      <c r="TG140" s="125"/>
      <c r="TH140" s="126"/>
      <c r="TI140" s="124" t="s">
        <v>237</v>
      </c>
      <c r="TJ140" s="125"/>
      <c r="TK140" s="125"/>
      <c r="TL140" s="125"/>
      <c r="TM140" s="125"/>
      <c r="TN140" s="125"/>
      <c r="TO140" s="125"/>
      <c r="TP140" s="126"/>
      <c r="TQ140" s="124" t="s">
        <v>237</v>
      </c>
      <c r="TR140" s="125"/>
      <c r="TS140" s="125"/>
      <c r="TT140" s="125"/>
      <c r="TU140" s="125"/>
      <c r="TV140" s="125"/>
      <c r="TW140" s="125"/>
      <c r="TX140" s="126"/>
      <c r="TY140" s="124" t="s">
        <v>237</v>
      </c>
      <c r="TZ140" s="125"/>
      <c r="UA140" s="125"/>
      <c r="UB140" s="125"/>
      <c r="UC140" s="125"/>
      <c r="UD140" s="125"/>
      <c r="UE140" s="125"/>
      <c r="UF140" s="126"/>
      <c r="UG140" s="124" t="s">
        <v>237</v>
      </c>
      <c r="UH140" s="125"/>
      <c r="UI140" s="125"/>
      <c r="UJ140" s="125"/>
      <c r="UK140" s="125"/>
      <c r="UL140" s="125"/>
      <c r="UM140" s="125"/>
      <c r="UN140" s="126"/>
      <c r="UO140" s="124" t="s">
        <v>237</v>
      </c>
      <c r="UP140" s="125"/>
      <c r="UQ140" s="125"/>
      <c r="UR140" s="125"/>
      <c r="US140" s="125"/>
      <c r="UT140" s="125"/>
      <c r="UU140" s="125"/>
      <c r="UV140" s="126"/>
      <c r="UW140" s="124" t="s">
        <v>237</v>
      </c>
      <c r="UX140" s="125"/>
      <c r="UY140" s="125"/>
      <c r="UZ140" s="125"/>
      <c r="VA140" s="125"/>
      <c r="VB140" s="125"/>
      <c r="VC140" s="125"/>
      <c r="VD140" s="126"/>
      <c r="VE140" s="124" t="s">
        <v>237</v>
      </c>
      <c r="VF140" s="125"/>
      <c r="VG140" s="125"/>
      <c r="VH140" s="125"/>
      <c r="VI140" s="125"/>
      <c r="VJ140" s="125"/>
      <c r="VK140" s="125"/>
      <c r="VL140" s="126"/>
      <c r="VM140" s="124" t="s">
        <v>237</v>
      </c>
      <c r="VN140" s="125"/>
      <c r="VO140" s="125"/>
      <c r="VP140" s="125"/>
      <c r="VQ140" s="125"/>
      <c r="VR140" s="125"/>
      <c r="VS140" s="125"/>
      <c r="VT140" s="126"/>
      <c r="VU140" s="124" t="s">
        <v>237</v>
      </c>
      <c r="VV140" s="125"/>
      <c r="VW140" s="125"/>
      <c r="VX140" s="125"/>
      <c r="VY140" s="125"/>
      <c r="VZ140" s="125"/>
      <c r="WA140" s="125"/>
      <c r="WB140" s="126"/>
      <c r="WC140" s="124" t="s">
        <v>237</v>
      </c>
      <c r="WD140" s="125"/>
      <c r="WE140" s="125"/>
      <c r="WF140" s="125"/>
      <c r="WG140" s="125"/>
      <c r="WH140" s="125"/>
      <c r="WI140" s="125"/>
      <c r="WJ140" s="126"/>
      <c r="WK140" s="124" t="s">
        <v>237</v>
      </c>
      <c r="WL140" s="125"/>
      <c r="WM140" s="125"/>
      <c r="WN140" s="125"/>
      <c r="WO140" s="125"/>
      <c r="WP140" s="125"/>
      <c r="WQ140" s="125"/>
      <c r="WR140" s="126"/>
      <c r="WS140" s="124" t="s">
        <v>237</v>
      </c>
      <c r="WT140" s="125"/>
      <c r="WU140" s="125"/>
      <c r="WV140" s="125"/>
      <c r="WW140" s="125"/>
      <c r="WX140" s="125"/>
      <c r="WY140" s="125"/>
      <c r="WZ140" s="126"/>
      <c r="XA140" s="124" t="s">
        <v>237</v>
      </c>
      <c r="XB140" s="125"/>
      <c r="XC140" s="125"/>
      <c r="XD140" s="125"/>
      <c r="XE140" s="125"/>
      <c r="XF140" s="125"/>
      <c r="XG140" s="125"/>
      <c r="XH140" s="126"/>
      <c r="XI140" s="124" t="s">
        <v>237</v>
      </c>
      <c r="XJ140" s="125"/>
      <c r="XK140" s="125"/>
      <c r="XL140" s="125"/>
      <c r="XM140" s="125"/>
      <c r="XN140" s="125"/>
      <c r="XO140" s="125"/>
      <c r="XP140" s="126"/>
      <c r="XQ140" s="124" t="s">
        <v>237</v>
      </c>
      <c r="XR140" s="125"/>
      <c r="XS140" s="125"/>
      <c r="XT140" s="125"/>
      <c r="XU140" s="125"/>
      <c r="XV140" s="125"/>
      <c r="XW140" s="125"/>
      <c r="XX140" s="126"/>
      <c r="XY140" s="124" t="s">
        <v>237</v>
      </c>
      <c r="XZ140" s="125"/>
      <c r="YA140" s="125"/>
      <c r="YB140" s="125"/>
      <c r="YC140" s="125"/>
      <c r="YD140" s="125"/>
      <c r="YE140" s="125"/>
      <c r="YF140" s="126"/>
      <c r="YG140" s="124" t="s">
        <v>237</v>
      </c>
      <c r="YH140" s="125"/>
      <c r="YI140" s="125"/>
      <c r="YJ140" s="125"/>
      <c r="YK140" s="125"/>
      <c r="YL140" s="125"/>
      <c r="YM140" s="125"/>
      <c r="YN140" s="126"/>
      <c r="YO140" s="124" t="s">
        <v>237</v>
      </c>
      <c r="YP140" s="125"/>
      <c r="YQ140" s="125"/>
      <c r="YR140" s="125"/>
      <c r="YS140" s="125"/>
      <c r="YT140" s="125"/>
      <c r="YU140" s="125"/>
      <c r="YV140" s="126"/>
      <c r="YW140" s="124" t="s">
        <v>237</v>
      </c>
      <c r="YX140" s="125"/>
      <c r="YY140" s="125"/>
      <c r="YZ140" s="125"/>
      <c r="ZA140" s="125"/>
      <c r="ZB140" s="125"/>
      <c r="ZC140" s="125"/>
      <c r="ZD140" s="126"/>
      <c r="ZE140" s="124" t="s">
        <v>237</v>
      </c>
      <c r="ZF140" s="125"/>
      <c r="ZG140" s="125"/>
      <c r="ZH140" s="125"/>
      <c r="ZI140" s="125"/>
      <c r="ZJ140" s="125"/>
      <c r="ZK140" s="125"/>
      <c r="ZL140" s="126"/>
      <c r="ZM140" s="124" t="s">
        <v>237</v>
      </c>
      <c r="ZN140" s="125"/>
      <c r="ZO140" s="125"/>
      <c r="ZP140" s="125"/>
      <c r="ZQ140" s="125"/>
      <c r="ZR140" s="125"/>
      <c r="ZS140" s="125"/>
      <c r="ZT140" s="126"/>
      <c r="ZU140" s="124" t="s">
        <v>237</v>
      </c>
      <c r="ZV140" s="125"/>
      <c r="ZW140" s="125"/>
      <c r="ZX140" s="125"/>
      <c r="ZY140" s="125"/>
      <c r="ZZ140" s="125"/>
      <c r="AAA140" s="125"/>
      <c r="AAB140" s="126"/>
      <c r="AAC140" s="124" t="s">
        <v>237</v>
      </c>
      <c r="AAD140" s="125"/>
      <c r="AAE140" s="125"/>
      <c r="AAF140" s="125"/>
      <c r="AAG140" s="125"/>
      <c r="AAH140" s="125"/>
      <c r="AAI140" s="125"/>
      <c r="AAJ140" s="126"/>
      <c r="AAK140" s="124" t="s">
        <v>237</v>
      </c>
      <c r="AAL140" s="125"/>
      <c r="AAM140" s="125"/>
      <c r="AAN140" s="125"/>
      <c r="AAO140" s="125"/>
      <c r="AAP140" s="125"/>
      <c r="AAQ140" s="125"/>
      <c r="AAR140" s="126"/>
      <c r="AAS140" s="124" t="s">
        <v>237</v>
      </c>
      <c r="AAT140" s="125"/>
      <c r="AAU140" s="125"/>
      <c r="AAV140" s="125"/>
      <c r="AAW140" s="125"/>
      <c r="AAX140" s="125"/>
      <c r="AAY140" s="125"/>
      <c r="AAZ140" s="126"/>
      <c r="ABA140" s="124" t="s">
        <v>237</v>
      </c>
      <c r="ABB140" s="125"/>
      <c r="ABC140" s="125"/>
      <c r="ABD140" s="125"/>
      <c r="ABE140" s="125"/>
      <c r="ABF140" s="125"/>
      <c r="ABG140" s="125"/>
      <c r="ABH140" s="126"/>
      <c r="ABI140" s="124" t="s">
        <v>237</v>
      </c>
      <c r="ABJ140" s="125"/>
      <c r="ABK140" s="125"/>
      <c r="ABL140" s="125"/>
      <c r="ABM140" s="125"/>
      <c r="ABN140" s="125"/>
      <c r="ABO140" s="125"/>
      <c r="ABP140" s="126"/>
      <c r="ABQ140" s="124" t="s">
        <v>237</v>
      </c>
      <c r="ABR140" s="125"/>
      <c r="ABS140" s="125"/>
      <c r="ABT140" s="125"/>
      <c r="ABU140" s="125"/>
      <c r="ABV140" s="125"/>
      <c r="ABW140" s="125"/>
      <c r="ABX140" s="126"/>
      <c r="ABY140" s="124" t="s">
        <v>237</v>
      </c>
      <c r="ABZ140" s="125"/>
      <c r="ACA140" s="125"/>
      <c r="ACB140" s="125"/>
      <c r="ACC140" s="125"/>
      <c r="ACD140" s="125"/>
      <c r="ACE140" s="125"/>
      <c r="ACF140" s="126"/>
      <c r="ACG140" s="124" t="s">
        <v>237</v>
      </c>
      <c r="ACH140" s="125"/>
      <c r="ACI140" s="125"/>
      <c r="ACJ140" s="125"/>
      <c r="ACK140" s="125"/>
      <c r="ACL140" s="125"/>
      <c r="ACM140" s="125"/>
      <c r="ACN140" s="126"/>
      <c r="ACO140" s="124" t="s">
        <v>237</v>
      </c>
      <c r="ACP140" s="125"/>
      <c r="ACQ140" s="125"/>
      <c r="ACR140" s="125"/>
      <c r="ACS140" s="125"/>
      <c r="ACT140" s="125"/>
      <c r="ACU140" s="125"/>
      <c r="ACV140" s="126"/>
      <c r="ACW140" s="124" t="s">
        <v>237</v>
      </c>
      <c r="ACX140" s="125"/>
      <c r="ACY140" s="125"/>
      <c r="ACZ140" s="125"/>
      <c r="ADA140" s="125"/>
      <c r="ADB140" s="125"/>
      <c r="ADC140" s="125"/>
      <c r="ADD140" s="126"/>
      <c r="ADE140" s="124" t="s">
        <v>237</v>
      </c>
      <c r="ADF140" s="125"/>
      <c r="ADG140" s="125"/>
      <c r="ADH140" s="125"/>
      <c r="ADI140" s="125"/>
      <c r="ADJ140" s="125"/>
      <c r="ADK140" s="125"/>
      <c r="ADL140" s="126"/>
      <c r="ADM140" s="124" t="s">
        <v>237</v>
      </c>
      <c r="ADN140" s="125"/>
      <c r="ADO140" s="125"/>
      <c r="ADP140" s="125"/>
      <c r="ADQ140" s="125"/>
      <c r="ADR140" s="125"/>
      <c r="ADS140" s="125"/>
      <c r="ADT140" s="126"/>
      <c r="ADU140" s="124" t="s">
        <v>237</v>
      </c>
      <c r="ADV140" s="125"/>
      <c r="ADW140" s="125"/>
      <c r="ADX140" s="125"/>
      <c r="ADY140" s="125"/>
      <c r="ADZ140" s="125"/>
      <c r="AEA140" s="125"/>
      <c r="AEB140" s="126"/>
      <c r="AEC140" s="124" t="s">
        <v>237</v>
      </c>
      <c r="AED140" s="125"/>
      <c r="AEE140" s="125"/>
      <c r="AEF140" s="125"/>
      <c r="AEG140" s="125"/>
      <c r="AEH140" s="125"/>
      <c r="AEI140" s="125"/>
      <c r="AEJ140" s="126"/>
      <c r="AEK140" s="124" t="s">
        <v>237</v>
      </c>
      <c r="AEL140" s="125"/>
      <c r="AEM140" s="125"/>
      <c r="AEN140" s="125"/>
      <c r="AEO140" s="125"/>
      <c r="AEP140" s="125"/>
      <c r="AEQ140" s="125"/>
      <c r="AER140" s="126"/>
      <c r="AES140" s="124" t="s">
        <v>237</v>
      </c>
      <c r="AET140" s="125"/>
      <c r="AEU140" s="125"/>
      <c r="AEV140" s="125"/>
      <c r="AEW140" s="125"/>
      <c r="AEX140" s="125"/>
      <c r="AEY140" s="125"/>
      <c r="AEZ140" s="126"/>
      <c r="AFA140" s="124" t="s">
        <v>237</v>
      </c>
      <c r="AFB140" s="125"/>
      <c r="AFC140" s="125"/>
      <c r="AFD140" s="125"/>
      <c r="AFE140" s="125"/>
      <c r="AFF140" s="125"/>
      <c r="AFG140" s="125"/>
      <c r="AFH140" s="126"/>
      <c r="AFI140" s="124" t="s">
        <v>237</v>
      </c>
      <c r="AFJ140" s="125"/>
      <c r="AFK140" s="125"/>
      <c r="AFL140" s="125"/>
      <c r="AFM140" s="125"/>
      <c r="AFN140" s="125"/>
      <c r="AFO140" s="125"/>
      <c r="AFP140" s="126"/>
      <c r="AFQ140" s="124" t="s">
        <v>237</v>
      </c>
      <c r="AFR140" s="125"/>
      <c r="AFS140" s="125"/>
      <c r="AFT140" s="125"/>
      <c r="AFU140" s="125"/>
      <c r="AFV140" s="125"/>
      <c r="AFW140" s="125"/>
      <c r="AFX140" s="126"/>
      <c r="AFY140" s="124" t="s">
        <v>237</v>
      </c>
      <c r="AFZ140" s="125"/>
      <c r="AGA140" s="125"/>
      <c r="AGB140" s="125"/>
      <c r="AGC140" s="125"/>
      <c r="AGD140" s="125"/>
      <c r="AGE140" s="125"/>
      <c r="AGF140" s="126"/>
      <c r="AGG140" s="124" t="s">
        <v>237</v>
      </c>
      <c r="AGH140" s="125"/>
      <c r="AGI140" s="125"/>
      <c r="AGJ140" s="125"/>
      <c r="AGK140" s="125"/>
      <c r="AGL140" s="125"/>
      <c r="AGM140" s="125"/>
      <c r="AGN140" s="126"/>
      <c r="AGO140" s="124" t="s">
        <v>237</v>
      </c>
      <c r="AGP140" s="125"/>
      <c r="AGQ140" s="125"/>
      <c r="AGR140" s="125"/>
      <c r="AGS140" s="125"/>
      <c r="AGT140" s="125"/>
      <c r="AGU140" s="125"/>
      <c r="AGV140" s="126"/>
      <c r="AGW140" s="124" t="s">
        <v>237</v>
      </c>
      <c r="AGX140" s="125"/>
      <c r="AGY140" s="125"/>
      <c r="AGZ140" s="125"/>
      <c r="AHA140" s="125"/>
      <c r="AHB140" s="125"/>
      <c r="AHC140" s="125"/>
      <c r="AHD140" s="126"/>
      <c r="AHE140" s="124" t="s">
        <v>237</v>
      </c>
      <c r="AHF140" s="125"/>
      <c r="AHG140" s="125"/>
      <c r="AHH140" s="125"/>
      <c r="AHI140" s="125"/>
      <c r="AHJ140" s="125"/>
      <c r="AHK140" s="125"/>
      <c r="AHL140" s="126"/>
      <c r="AHM140" s="124" t="s">
        <v>237</v>
      </c>
      <c r="AHN140" s="125"/>
      <c r="AHO140" s="125"/>
      <c r="AHP140" s="125"/>
      <c r="AHQ140" s="125"/>
      <c r="AHR140" s="125"/>
      <c r="AHS140" s="125"/>
      <c r="AHT140" s="126"/>
      <c r="AHU140" s="124" t="s">
        <v>237</v>
      </c>
      <c r="AHV140" s="125"/>
      <c r="AHW140" s="125"/>
      <c r="AHX140" s="125"/>
      <c r="AHY140" s="125"/>
      <c r="AHZ140" s="125"/>
      <c r="AIA140" s="125"/>
      <c r="AIB140" s="126"/>
      <c r="AIC140" s="124" t="s">
        <v>237</v>
      </c>
      <c r="AID140" s="125"/>
      <c r="AIE140" s="125"/>
      <c r="AIF140" s="125"/>
      <c r="AIG140" s="125"/>
      <c r="AIH140" s="125"/>
      <c r="AII140" s="125"/>
      <c r="AIJ140" s="126"/>
      <c r="AIK140" s="124" t="s">
        <v>237</v>
      </c>
      <c r="AIL140" s="125"/>
      <c r="AIM140" s="125"/>
      <c r="AIN140" s="125"/>
      <c r="AIO140" s="125"/>
      <c r="AIP140" s="125"/>
      <c r="AIQ140" s="125"/>
      <c r="AIR140" s="126"/>
      <c r="AIS140" s="124" t="s">
        <v>237</v>
      </c>
      <c r="AIT140" s="125"/>
      <c r="AIU140" s="125"/>
      <c r="AIV140" s="125"/>
      <c r="AIW140" s="125"/>
      <c r="AIX140" s="125"/>
      <c r="AIY140" s="125"/>
      <c r="AIZ140" s="126"/>
      <c r="AJA140" s="124" t="s">
        <v>237</v>
      </c>
      <c r="AJB140" s="125"/>
      <c r="AJC140" s="125"/>
      <c r="AJD140" s="125"/>
      <c r="AJE140" s="125"/>
      <c r="AJF140" s="125"/>
      <c r="AJG140" s="125"/>
      <c r="AJH140" s="126"/>
      <c r="AJI140" s="124" t="s">
        <v>237</v>
      </c>
      <c r="AJJ140" s="125"/>
      <c r="AJK140" s="125"/>
      <c r="AJL140" s="125"/>
      <c r="AJM140" s="125"/>
      <c r="AJN140" s="125"/>
      <c r="AJO140" s="125"/>
      <c r="AJP140" s="126"/>
      <c r="AJQ140" s="124" t="s">
        <v>237</v>
      </c>
      <c r="AJR140" s="125"/>
      <c r="AJS140" s="125"/>
      <c r="AJT140" s="125"/>
      <c r="AJU140" s="125"/>
      <c r="AJV140" s="125"/>
      <c r="AJW140" s="125"/>
      <c r="AJX140" s="126"/>
      <c r="AJY140" s="124" t="s">
        <v>237</v>
      </c>
      <c r="AJZ140" s="125"/>
      <c r="AKA140" s="125"/>
      <c r="AKB140" s="125"/>
      <c r="AKC140" s="125"/>
      <c r="AKD140" s="125"/>
      <c r="AKE140" s="125"/>
      <c r="AKF140" s="126"/>
      <c r="AKG140" s="124" t="s">
        <v>237</v>
      </c>
      <c r="AKH140" s="125"/>
      <c r="AKI140" s="125"/>
      <c r="AKJ140" s="125"/>
      <c r="AKK140" s="125"/>
      <c r="AKL140" s="125"/>
      <c r="AKM140" s="125"/>
      <c r="AKN140" s="126"/>
      <c r="AKO140" s="124" t="s">
        <v>237</v>
      </c>
      <c r="AKP140" s="125"/>
      <c r="AKQ140" s="125"/>
      <c r="AKR140" s="125"/>
      <c r="AKS140" s="125"/>
      <c r="AKT140" s="125"/>
      <c r="AKU140" s="125"/>
      <c r="AKV140" s="126"/>
      <c r="AKW140" s="124" t="s">
        <v>237</v>
      </c>
      <c r="AKX140" s="125"/>
      <c r="AKY140" s="125"/>
      <c r="AKZ140" s="125"/>
      <c r="ALA140" s="125"/>
      <c r="ALB140" s="125"/>
      <c r="ALC140" s="125"/>
      <c r="ALD140" s="126"/>
      <c r="ALE140" s="124" t="s">
        <v>237</v>
      </c>
      <c r="ALF140" s="125"/>
      <c r="ALG140" s="125"/>
      <c r="ALH140" s="125"/>
      <c r="ALI140" s="125"/>
      <c r="ALJ140" s="125"/>
      <c r="ALK140" s="125"/>
      <c r="ALL140" s="126"/>
      <c r="ALM140" s="124" t="s">
        <v>237</v>
      </c>
      <c r="ALN140" s="125"/>
      <c r="ALO140" s="125"/>
      <c r="ALP140" s="125"/>
      <c r="ALQ140" s="125"/>
      <c r="ALR140" s="125"/>
      <c r="ALS140" s="125"/>
      <c r="ALT140" s="126"/>
      <c r="ALU140" s="124" t="s">
        <v>237</v>
      </c>
      <c r="ALV140" s="125"/>
      <c r="ALW140" s="125"/>
      <c r="ALX140" s="125"/>
      <c r="ALY140" s="125"/>
      <c r="ALZ140" s="125"/>
      <c r="AMA140" s="125"/>
      <c r="AMB140" s="126"/>
      <c r="AMC140" s="124" t="s">
        <v>237</v>
      </c>
      <c r="AMD140" s="125"/>
      <c r="AME140" s="125"/>
      <c r="AMF140" s="125"/>
      <c r="AMG140" s="125"/>
      <c r="AMH140" s="125"/>
      <c r="AMI140" s="125"/>
      <c r="AMJ140" s="126"/>
      <c r="AMK140" s="124" t="s">
        <v>237</v>
      </c>
      <c r="AML140" s="125"/>
      <c r="AMM140" s="125"/>
      <c r="AMN140" s="125"/>
      <c r="AMO140" s="125"/>
      <c r="AMP140" s="125"/>
      <c r="AMQ140" s="125"/>
      <c r="AMR140" s="126"/>
      <c r="AMS140" s="124" t="s">
        <v>237</v>
      </c>
      <c r="AMT140" s="125"/>
      <c r="AMU140" s="125"/>
      <c r="AMV140" s="125"/>
      <c r="AMW140" s="125"/>
      <c r="AMX140" s="125"/>
      <c r="AMY140" s="125"/>
      <c r="AMZ140" s="126"/>
      <c r="ANA140" s="124" t="s">
        <v>237</v>
      </c>
      <c r="ANB140" s="125"/>
      <c r="ANC140" s="125"/>
      <c r="AND140" s="125"/>
      <c r="ANE140" s="125"/>
      <c r="ANF140" s="125"/>
      <c r="ANG140" s="125"/>
      <c r="ANH140" s="126"/>
      <c r="ANI140" s="124" t="s">
        <v>237</v>
      </c>
      <c r="ANJ140" s="125"/>
      <c r="ANK140" s="125"/>
      <c r="ANL140" s="125"/>
      <c r="ANM140" s="125"/>
      <c r="ANN140" s="125"/>
      <c r="ANO140" s="125"/>
      <c r="ANP140" s="126"/>
      <c r="ANQ140" s="124" t="s">
        <v>237</v>
      </c>
      <c r="ANR140" s="125"/>
      <c r="ANS140" s="125"/>
      <c r="ANT140" s="125"/>
      <c r="ANU140" s="125"/>
      <c r="ANV140" s="125"/>
      <c r="ANW140" s="125"/>
      <c r="ANX140" s="126"/>
      <c r="ANY140" s="124" t="s">
        <v>237</v>
      </c>
      <c r="ANZ140" s="125"/>
      <c r="AOA140" s="125"/>
      <c r="AOB140" s="125"/>
      <c r="AOC140" s="125"/>
      <c r="AOD140" s="125"/>
      <c r="AOE140" s="125"/>
      <c r="AOF140" s="126"/>
      <c r="AOG140" s="124" t="s">
        <v>237</v>
      </c>
      <c r="AOH140" s="125"/>
      <c r="AOI140" s="125"/>
      <c r="AOJ140" s="125"/>
      <c r="AOK140" s="125"/>
      <c r="AOL140" s="125"/>
      <c r="AOM140" s="125"/>
      <c r="AON140" s="126"/>
      <c r="AOO140" s="124" t="s">
        <v>237</v>
      </c>
      <c r="AOP140" s="125"/>
      <c r="AOQ140" s="125"/>
      <c r="AOR140" s="125"/>
      <c r="AOS140" s="125"/>
      <c r="AOT140" s="125"/>
      <c r="AOU140" s="125"/>
      <c r="AOV140" s="126"/>
      <c r="AOW140" s="124" t="s">
        <v>237</v>
      </c>
      <c r="AOX140" s="125"/>
      <c r="AOY140" s="125"/>
      <c r="AOZ140" s="125"/>
      <c r="APA140" s="125"/>
      <c r="APB140" s="125"/>
      <c r="APC140" s="125"/>
      <c r="APD140" s="126"/>
      <c r="APE140" s="124" t="s">
        <v>237</v>
      </c>
      <c r="APF140" s="125"/>
      <c r="APG140" s="125"/>
      <c r="APH140" s="125"/>
      <c r="API140" s="125"/>
      <c r="APJ140" s="125"/>
      <c r="APK140" s="125"/>
      <c r="APL140" s="126"/>
      <c r="APM140" s="124" t="s">
        <v>237</v>
      </c>
      <c r="APN140" s="125"/>
      <c r="APO140" s="125"/>
      <c r="APP140" s="125"/>
      <c r="APQ140" s="125"/>
      <c r="APR140" s="125"/>
      <c r="APS140" s="125"/>
      <c r="APT140" s="126"/>
      <c r="APU140" s="124" t="s">
        <v>237</v>
      </c>
      <c r="APV140" s="125"/>
      <c r="APW140" s="125"/>
      <c r="APX140" s="125"/>
      <c r="APY140" s="125"/>
      <c r="APZ140" s="125"/>
      <c r="AQA140" s="125"/>
      <c r="AQB140" s="126"/>
      <c r="AQC140" s="124" t="s">
        <v>237</v>
      </c>
      <c r="AQD140" s="125"/>
      <c r="AQE140" s="125"/>
      <c r="AQF140" s="125"/>
      <c r="AQG140" s="125"/>
      <c r="AQH140" s="125"/>
      <c r="AQI140" s="125"/>
      <c r="AQJ140" s="126"/>
      <c r="AQK140" s="124" t="s">
        <v>237</v>
      </c>
      <c r="AQL140" s="125"/>
      <c r="AQM140" s="125"/>
      <c r="AQN140" s="125"/>
      <c r="AQO140" s="125"/>
      <c r="AQP140" s="125"/>
      <c r="AQQ140" s="125"/>
      <c r="AQR140" s="126"/>
      <c r="AQS140" s="124" t="s">
        <v>237</v>
      </c>
      <c r="AQT140" s="125"/>
      <c r="AQU140" s="125"/>
      <c r="AQV140" s="125"/>
      <c r="AQW140" s="125"/>
      <c r="AQX140" s="125"/>
      <c r="AQY140" s="125"/>
      <c r="AQZ140" s="126"/>
      <c r="ARA140" s="124" t="s">
        <v>237</v>
      </c>
      <c r="ARB140" s="125"/>
      <c r="ARC140" s="125"/>
      <c r="ARD140" s="125"/>
      <c r="ARE140" s="125"/>
      <c r="ARF140" s="125"/>
      <c r="ARG140" s="125"/>
      <c r="ARH140" s="126"/>
      <c r="ARI140" s="124" t="s">
        <v>237</v>
      </c>
      <c r="ARJ140" s="125"/>
      <c r="ARK140" s="125"/>
      <c r="ARL140" s="125"/>
      <c r="ARM140" s="125"/>
      <c r="ARN140" s="125"/>
      <c r="ARO140" s="125"/>
      <c r="ARP140" s="126"/>
      <c r="ARQ140" s="124" t="s">
        <v>237</v>
      </c>
      <c r="ARR140" s="125"/>
      <c r="ARS140" s="125"/>
      <c r="ART140" s="125"/>
      <c r="ARU140" s="125"/>
      <c r="ARV140" s="125"/>
      <c r="ARW140" s="125"/>
      <c r="ARX140" s="126"/>
      <c r="ARY140" s="124" t="s">
        <v>237</v>
      </c>
      <c r="ARZ140" s="125"/>
      <c r="ASA140" s="125"/>
      <c r="ASB140" s="125"/>
      <c r="ASC140" s="125"/>
      <c r="ASD140" s="125"/>
      <c r="ASE140" s="125"/>
      <c r="ASF140" s="126"/>
      <c r="ASG140" s="124" t="s">
        <v>237</v>
      </c>
      <c r="ASH140" s="125"/>
      <c r="ASI140" s="125"/>
      <c r="ASJ140" s="125"/>
      <c r="ASK140" s="125"/>
      <c r="ASL140" s="125"/>
      <c r="ASM140" s="125"/>
      <c r="ASN140" s="126"/>
      <c r="ASO140" s="124" t="s">
        <v>237</v>
      </c>
      <c r="ASP140" s="125"/>
      <c r="ASQ140" s="125"/>
      <c r="ASR140" s="125"/>
      <c r="ASS140" s="125"/>
      <c r="AST140" s="125"/>
      <c r="ASU140" s="125"/>
      <c r="ASV140" s="126"/>
      <c r="ASW140" s="124" t="s">
        <v>237</v>
      </c>
      <c r="ASX140" s="125"/>
      <c r="ASY140" s="125"/>
      <c r="ASZ140" s="125"/>
      <c r="ATA140" s="125"/>
      <c r="ATB140" s="125"/>
      <c r="ATC140" s="125"/>
      <c r="ATD140" s="126"/>
      <c r="ATE140" s="124" t="s">
        <v>237</v>
      </c>
      <c r="ATF140" s="125"/>
      <c r="ATG140" s="125"/>
      <c r="ATH140" s="125"/>
      <c r="ATI140" s="125"/>
      <c r="ATJ140" s="125"/>
      <c r="ATK140" s="125"/>
      <c r="ATL140" s="126"/>
      <c r="ATM140" s="124" t="s">
        <v>237</v>
      </c>
      <c r="ATN140" s="125"/>
      <c r="ATO140" s="125"/>
      <c r="ATP140" s="125"/>
      <c r="ATQ140" s="125"/>
      <c r="ATR140" s="125"/>
      <c r="ATS140" s="125"/>
      <c r="ATT140" s="126"/>
      <c r="ATU140" s="124" t="s">
        <v>237</v>
      </c>
      <c r="ATV140" s="125"/>
      <c r="ATW140" s="125"/>
      <c r="ATX140" s="125"/>
      <c r="ATY140" s="125"/>
      <c r="ATZ140" s="125"/>
      <c r="AUA140" s="125"/>
      <c r="AUB140" s="126"/>
      <c r="AUC140" s="124" t="s">
        <v>237</v>
      </c>
      <c r="AUD140" s="125"/>
      <c r="AUE140" s="125"/>
      <c r="AUF140" s="125"/>
      <c r="AUG140" s="125"/>
      <c r="AUH140" s="125"/>
      <c r="AUI140" s="125"/>
      <c r="AUJ140" s="126"/>
      <c r="AUK140" s="124" t="s">
        <v>237</v>
      </c>
      <c r="AUL140" s="125"/>
      <c r="AUM140" s="125"/>
      <c r="AUN140" s="125"/>
      <c r="AUO140" s="125"/>
      <c r="AUP140" s="125"/>
      <c r="AUQ140" s="125"/>
      <c r="AUR140" s="126"/>
      <c r="AUS140" s="124" t="s">
        <v>237</v>
      </c>
      <c r="AUT140" s="125"/>
      <c r="AUU140" s="125"/>
      <c r="AUV140" s="125"/>
      <c r="AUW140" s="125"/>
      <c r="AUX140" s="125"/>
      <c r="AUY140" s="125"/>
      <c r="AUZ140" s="126"/>
      <c r="AVA140" s="124" t="s">
        <v>237</v>
      </c>
      <c r="AVB140" s="125"/>
      <c r="AVC140" s="125"/>
      <c r="AVD140" s="125"/>
      <c r="AVE140" s="125"/>
      <c r="AVF140" s="125"/>
      <c r="AVG140" s="125"/>
      <c r="AVH140" s="126"/>
      <c r="AVI140" s="124" t="s">
        <v>237</v>
      </c>
      <c r="AVJ140" s="125"/>
      <c r="AVK140" s="125"/>
      <c r="AVL140" s="125"/>
      <c r="AVM140" s="125"/>
      <c r="AVN140" s="125"/>
      <c r="AVO140" s="125"/>
      <c r="AVP140" s="126"/>
      <c r="AVQ140" s="124" t="s">
        <v>237</v>
      </c>
      <c r="AVR140" s="125"/>
      <c r="AVS140" s="125"/>
      <c r="AVT140" s="125"/>
      <c r="AVU140" s="125"/>
      <c r="AVV140" s="125"/>
      <c r="AVW140" s="125"/>
      <c r="AVX140" s="126"/>
      <c r="AVY140" s="124" t="s">
        <v>237</v>
      </c>
      <c r="AVZ140" s="125"/>
      <c r="AWA140" s="125"/>
      <c r="AWB140" s="125"/>
      <c r="AWC140" s="125"/>
      <c r="AWD140" s="125"/>
      <c r="AWE140" s="125"/>
      <c r="AWF140" s="126"/>
      <c r="AWG140" s="124" t="s">
        <v>237</v>
      </c>
      <c r="AWH140" s="125"/>
      <c r="AWI140" s="125"/>
      <c r="AWJ140" s="125"/>
      <c r="AWK140" s="125"/>
      <c r="AWL140" s="125"/>
      <c r="AWM140" s="125"/>
      <c r="AWN140" s="126"/>
      <c r="AWO140" s="124" t="s">
        <v>237</v>
      </c>
      <c r="AWP140" s="125"/>
      <c r="AWQ140" s="125"/>
      <c r="AWR140" s="125"/>
      <c r="AWS140" s="125"/>
      <c r="AWT140" s="125"/>
      <c r="AWU140" s="125"/>
      <c r="AWV140" s="126"/>
      <c r="AWW140" s="124" t="s">
        <v>237</v>
      </c>
      <c r="AWX140" s="125"/>
      <c r="AWY140" s="125"/>
      <c r="AWZ140" s="125"/>
      <c r="AXA140" s="125"/>
      <c r="AXB140" s="125"/>
      <c r="AXC140" s="125"/>
      <c r="AXD140" s="126"/>
      <c r="AXE140" s="124" t="s">
        <v>237</v>
      </c>
      <c r="AXF140" s="125"/>
      <c r="AXG140" s="125"/>
      <c r="AXH140" s="125"/>
      <c r="AXI140" s="125"/>
      <c r="AXJ140" s="125"/>
      <c r="AXK140" s="125"/>
      <c r="AXL140" s="126"/>
      <c r="AXM140" s="124" t="s">
        <v>237</v>
      </c>
      <c r="AXN140" s="125"/>
      <c r="AXO140" s="125"/>
      <c r="AXP140" s="125"/>
      <c r="AXQ140" s="125"/>
      <c r="AXR140" s="125"/>
      <c r="AXS140" s="125"/>
      <c r="AXT140" s="126"/>
      <c r="AXU140" s="124" t="s">
        <v>237</v>
      </c>
      <c r="AXV140" s="125"/>
      <c r="AXW140" s="125"/>
      <c r="AXX140" s="125"/>
      <c r="AXY140" s="125"/>
      <c r="AXZ140" s="125"/>
      <c r="AYA140" s="125"/>
      <c r="AYB140" s="126"/>
      <c r="AYC140" s="124" t="s">
        <v>237</v>
      </c>
      <c r="AYD140" s="125"/>
      <c r="AYE140" s="125"/>
      <c r="AYF140" s="125"/>
      <c r="AYG140" s="125"/>
      <c r="AYH140" s="125"/>
      <c r="AYI140" s="125"/>
      <c r="AYJ140" s="126"/>
      <c r="AYK140" s="124" t="s">
        <v>237</v>
      </c>
      <c r="AYL140" s="125"/>
      <c r="AYM140" s="125"/>
      <c r="AYN140" s="125"/>
      <c r="AYO140" s="125"/>
      <c r="AYP140" s="125"/>
      <c r="AYQ140" s="125"/>
      <c r="AYR140" s="126"/>
      <c r="AYS140" s="124" t="s">
        <v>237</v>
      </c>
      <c r="AYT140" s="125"/>
      <c r="AYU140" s="125"/>
      <c r="AYV140" s="125"/>
      <c r="AYW140" s="125"/>
      <c r="AYX140" s="125"/>
      <c r="AYY140" s="125"/>
      <c r="AYZ140" s="126"/>
      <c r="AZA140" s="124" t="s">
        <v>237</v>
      </c>
      <c r="AZB140" s="125"/>
      <c r="AZC140" s="125"/>
      <c r="AZD140" s="125"/>
      <c r="AZE140" s="125"/>
      <c r="AZF140" s="125"/>
      <c r="AZG140" s="125"/>
      <c r="AZH140" s="126"/>
      <c r="AZI140" s="124" t="s">
        <v>237</v>
      </c>
      <c r="AZJ140" s="125"/>
      <c r="AZK140" s="125"/>
      <c r="AZL140" s="125"/>
      <c r="AZM140" s="125"/>
      <c r="AZN140" s="125"/>
      <c r="AZO140" s="125"/>
      <c r="AZP140" s="126"/>
      <c r="AZQ140" s="124" t="s">
        <v>237</v>
      </c>
      <c r="AZR140" s="125"/>
      <c r="AZS140" s="125"/>
      <c r="AZT140" s="125"/>
      <c r="AZU140" s="125"/>
      <c r="AZV140" s="125"/>
      <c r="AZW140" s="125"/>
      <c r="AZX140" s="126"/>
      <c r="AZY140" s="124" t="s">
        <v>237</v>
      </c>
      <c r="AZZ140" s="125"/>
      <c r="BAA140" s="125"/>
      <c r="BAB140" s="125"/>
      <c r="BAC140" s="125"/>
      <c r="BAD140" s="125"/>
      <c r="BAE140" s="125"/>
      <c r="BAF140" s="126"/>
      <c r="BAG140" s="124" t="s">
        <v>237</v>
      </c>
      <c r="BAH140" s="125"/>
      <c r="BAI140" s="125"/>
      <c r="BAJ140" s="125"/>
      <c r="BAK140" s="125"/>
      <c r="BAL140" s="125"/>
      <c r="BAM140" s="125"/>
      <c r="BAN140" s="126"/>
      <c r="BAO140" s="124" t="s">
        <v>237</v>
      </c>
      <c r="BAP140" s="125"/>
      <c r="BAQ140" s="125"/>
      <c r="BAR140" s="125"/>
      <c r="BAS140" s="125"/>
      <c r="BAT140" s="125"/>
      <c r="BAU140" s="125"/>
      <c r="BAV140" s="126"/>
      <c r="BAW140" s="124" t="s">
        <v>237</v>
      </c>
      <c r="BAX140" s="125"/>
      <c r="BAY140" s="125"/>
      <c r="BAZ140" s="125"/>
      <c r="BBA140" s="125"/>
      <c r="BBB140" s="125"/>
      <c r="BBC140" s="125"/>
      <c r="BBD140" s="126"/>
      <c r="BBE140" s="124" t="s">
        <v>237</v>
      </c>
      <c r="BBF140" s="125"/>
      <c r="BBG140" s="125"/>
      <c r="BBH140" s="125"/>
      <c r="BBI140" s="125"/>
      <c r="BBJ140" s="125"/>
      <c r="BBK140" s="125"/>
      <c r="BBL140" s="126"/>
      <c r="BBM140" s="124" t="s">
        <v>237</v>
      </c>
      <c r="BBN140" s="125"/>
      <c r="BBO140" s="125"/>
      <c r="BBP140" s="125"/>
      <c r="BBQ140" s="125"/>
      <c r="BBR140" s="125"/>
      <c r="BBS140" s="125"/>
      <c r="BBT140" s="126"/>
      <c r="BBU140" s="124" t="s">
        <v>237</v>
      </c>
      <c r="BBV140" s="125"/>
      <c r="BBW140" s="125"/>
      <c r="BBX140" s="125"/>
      <c r="BBY140" s="125"/>
      <c r="BBZ140" s="125"/>
      <c r="BCA140" s="125"/>
      <c r="BCB140" s="126"/>
      <c r="BCC140" s="124" t="s">
        <v>237</v>
      </c>
      <c r="BCD140" s="125"/>
      <c r="BCE140" s="125"/>
      <c r="BCF140" s="125"/>
      <c r="BCG140" s="125"/>
      <c r="BCH140" s="125"/>
      <c r="BCI140" s="125"/>
      <c r="BCJ140" s="126"/>
      <c r="BCK140" s="124" t="s">
        <v>237</v>
      </c>
      <c r="BCL140" s="125"/>
      <c r="BCM140" s="125"/>
      <c r="BCN140" s="125"/>
      <c r="BCO140" s="125"/>
      <c r="BCP140" s="125"/>
      <c r="BCQ140" s="125"/>
      <c r="BCR140" s="126"/>
      <c r="BCS140" s="124" t="s">
        <v>237</v>
      </c>
      <c r="BCT140" s="125"/>
      <c r="BCU140" s="125"/>
      <c r="BCV140" s="125"/>
      <c r="BCW140" s="125"/>
      <c r="BCX140" s="125"/>
      <c r="BCY140" s="125"/>
      <c r="BCZ140" s="126"/>
      <c r="BDA140" s="124" t="s">
        <v>237</v>
      </c>
      <c r="BDB140" s="125"/>
      <c r="BDC140" s="125"/>
      <c r="BDD140" s="125"/>
      <c r="BDE140" s="125"/>
      <c r="BDF140" s="125"/>
      <c r="BDG140" s="125"/>
      <c r="BDH140" s="126"/>
      <c r="BDI140" s="124" t="s">
        <v>237</v>
      </c>
      <c r="BDJ140" s="125"/>
      <c r="BDK140" s="125"/>
      <c r="BDL140" s="125"/>
      <c r="BDM140" s="125"/>
      <c r="BDN140" s="125"/>
      <c r="BDO140" s="125"/>
      <c r="BDP140" s="126"/>
      <c r="BDQ140" s="124" t="s">
        <v>237</v>
      </c>
      <c r="BDR140" s="125"/>
      <c r="BDS140" s="125"/>
      <c r="BDT140" s="125"/>
      <c r="BDU140" s="125"/>
      <c r="BDV140" s="125"/>
      <c r="BDW140" s="125"/>
      <c r="BDX140" s="126"/>
      <c r="BDY140" s="124" t="s">
        <v>237</v>
      </c>
      <c r="BDZ140" s="125"/>
      <c r="BEA140" s="125"/>
      <c r="BEB140" s="125"/>
      <c r="BEC140" s="125"/>
      <c r="BED140" s="125"/>
      <c r="BEE140" s="125"/>
      <c r="BEF140" s="126"/>
      <c r="BEG140" s="124" t="s">
        <v>237</v>
      </c>
      <c r="BEH140" s="125"/>
      <c r="BEI140" s="125"/>
      <c r="BEJ140" s="125"/>
      <c r="BEK140" s="125"/>
      <c r="BEL140" s="125"/>
      <c r="BEM140" s="125"/>
      <c r="BEN140" s="126"/>
      <c r="BEO140" s="124" t="s">
        <v>237</v>
      </c>
      <c r="BEP140" s="125"/>
      <c r="BEQ140" s="125"/>
      <c r="BER140" s="125"/>
      <c r="BES140" s="125"/>
      <c r="BET140" s="125"/>
      <c r="BEU140" s="125"/>
      <c r="BEV140" s="126"/>
      <c r="BEW140" s="124" t="s">
        <v>237</v>
      </c>
      <c r="BEX140" s="125"/>
      <c r="BEY140" s="125"/>
      <c r="BEZ140" s="125"/>
      <c r="BFA140" s="125"/>
      <c r="BFB140" s="125"/>
      <c r="BFC140" s="125"/>
      <c r="BFD140" s="126"/>
      <c r="BFE140" s="124" t="s">
        <v>237</v>
      </c>
      <c r="BFF140" s="125"/>
      <c r="BFG140" s="125"/>
      <c r="BFH140" s="125"/>
      <c r="BFI140" s="125"/>
      <c r="BFJ140" s="125"/>
      <c r="BFK140" s="125"/>
      <c r="BFL140" s="126"/>
      <c r="BFM140" s="124" t="s">
        <v>237</v>
      </c>
      <c r="BFN140" s="125"/>
      <c r="BFO140" s="125"/>
      <c r="BFP140" s="125"/>
      <c r="BFQ140" s="125"/>
      <c r="BFR140" s="125"/>
      <c r="BFS140" s="125"/>
      <c r="BFT140" s="126"/>
      <c r="BFU140" s="124" t="s">
        <v>237</v>
      </c>
      <c r="BFV140" s="125"/>
      <c r="BFW140" s="125"/>
      <c r="BFX140" s="125"/>
      <c r="BFY140" s="125"/>
      <c r="BFZ140" s="125"/>
      <c r="BGA140" s="125"/>
      <c r="BGB140" s="126"/>
      <c r="BGC140" s="124" t="s">
        <v>237</v>
      </c>
      <c r="BGD140" s="125"/>
      <c r="BGE140" s="125"/>
      <c r="BGF140" s="125"/>
      <c r="BGG140" s="125"/>
      <c r="BGH140" s="125"/>
      <c r="BGI140" s="125"/>
      <c r="BGJ140" s="126"/>
      <c r="BGK140" s="124" t="s">
        <v>237</v>
      </c>
      <c r="BGL140" s="125"/>
      <c r="BGM140" s="125"/>
      <c r="BGN140" s="125"/>
      <c r="BGO140" s="125"/>
      <c r="BGP140" s="125"/>
      <c r="BGQ140" s="125"/>
      <c r="BGR140" s="126"/>
      <c r="BGS140" s="124" t="s">
        <v>237</v>
      </c>
      <c r="BGT140" s="125"/>
      <c r="BGU140" s="125"/>
      <c r="BGV140" s="125"/>
      <c r="BGW140" s="125"/>
      <c r="BGX140" s="125"/>
      <c r="BGY140" s="125"/>
      <c r="BGZ140" s="126"/>
      <c r="BHA140" s="124" t="s">
        <v>237</v>
      </c>
      <c r="BHB140" s="125"/>
      <c r="BHC140" s="125"/>
      <c r="BHD140" s="125"/>
      <c r="BHE140" s="125"/>
      <c r="BHF140" s="125"/>
      <c r="BHG140" s="125"/>
      <c r="BHH140" s="126"/>
      <c r="BHI140" s="124" t="s">
        <v>237</v>
      </c>
      <c r="BHJ140" s="125"/>
      <c r="BHK140" s="125"/>
      <c r="BHL140" s="125"/>
      <c r="BHM140" s="125"/>
      <c r="BHN140" s="125"/>
      <c r="BHO140" s="125"/>
      <c r="BHP140" s="126"/>
      <c r="BHQ140" s="124" t="s">
        <v>237</v>
      </c>
      <c r="BHR140" s="125"/>
      <c r="BHS140" s="125"/>
      <c r="BHT140" s="125"/>
      <c r="BHU140" s="125"/>
      <c r="BHV140" s="125"/>
      <c r="BHW140" s="125"/>
      <c r="BHX140" s="126"/>
      <c r="BHY140" s="124" t="s">
        <v>237</v>
      </c>
      <c r="BHZ140" s="125"/>
      <c r="BIA140" s="125"/>
      <c r="BIB140" s="125"/>
      <c r="BIC140" s="125"/>
      <c r="BID140" s="125"/>
      <c r="BIE140" s="125"/>
      <c r="BIF140" s="126"/>
      <c r="BIG140" s="124" t="s">
        <v>237</v>
      </c>
      <c r="BIH140" s="125"/>
      <c r="BII140" s="125"/>
      <c r="BIJ140" s="125"/>
      <c r="BIK140" s="125"/>
      <c r="BIL140" s="125"/>
      <c r="BIM140" s="125"/>
      <c r="BIN140" s="126"/>
      <c r="BIO140" s="124" t="s">
        <v>237</v>
      </c>
      <c r="BIP140" s="125"/>
      <c r="BIQ140" s="125"/>
      <c r="BIR140" s="125"/>
      <c r="BIS140" s="125"/>
      <c r="BIT140" s="125"/>
      <c r="BIU140" s="125"/>
      <c r="BIV140" s="126"/>
      <c r="BIW140" s="124" t="s">
        <v>237</v>
      </c>
      <c r="BIX140" s="125"/>
      <c r="BIY140" s="125"/>
      <c r="BIZ140" s="125"/>
      <c r="BJA140" s="125"/>
      <c r="BJB140" s="125"/>
      <c r="BJC140" s="125"/>
      <c r="BJD140" s="126"/>
      <c r="BJE140" s="124" t="s">
        <v>237</v>
      </c>
      <c r="BJF140" s="125"/>
      <c r="BJG140" s="125"/>
      <c r="BJH140" s="125"/>
      <c r="BJI140" s="125"/>
      <c r="BJJ140" s="125"/>
      <c r="BJK140" s="125"/>
      <c r="BJL140" s="126"/>
      <c r="BJM140" s="124" t="s">
        <v>237</v>
      </c>
      <c r="BJN140" s="125"/>
      <c r="BJO140" s="125"/>
      <c r="BJP140" s="125"/>
      <c r="BJQ140" s="125"/>
      <c r="BJR140" s="125"/>
      <c r="BJS140" s="125"/>
      <c r="BJT140" s="126"/>
      <c r="BJU140" s="124" t="s">
        <v>237</v>
      </c>
      <c r="BJV140" s="125"/>
      <c r="BJW140" s="125"/>
      <c r="BJX140" s="125"/>
      <c r="BJY140" s="125"/>
      <c r="BJZ140" s="125"/>
      <c r="BKA140" s="125"/>
      <c r="BKB140" s="126"/>
      <c r="BKC140" s="124" t="s">
        <v>237</v>
      </c>
      <c r="BKD140" s="125"/>
      <c r="BKE140" s="125"/>
      <c r="BKF140" s="125"/>
      <c r="BKG140" s="125"/>
      <c r="BKH140" s="125"/>
      <c r="BKI140" s="125"/>
      <c r="BKJ140" s="126"/>
      <c r="BKK140" s="124" t="s">
        <v>237</v>
      </c>
      <c r="BKL140" s="125"/>
      <c r="BKM140" s="125"/>
      <c r="BKN140" s="125"/>
      <c r="BKO140" s="125"/>
      <c r="BKP140" s="125"/>
      <c r="BKQ140" s="125"/>
      <c r="BKR140" s="126"/>
      <c r="BKS140" s="124" t="s">
        <v>237</v>
      </c>
      <c r="BKT140" s="125"/>
      <c r="BKU140" s="125"/>
      <c r="BKV140" s="125"/>
      <c r="BKW140" s="125"/>
      <c r="BKX140" s="125"/>
      <c r="BKY140" s="125"/>
      <c r="BKZ140" s="126"/>
      <c r="BLA140" s="124" t="s">
        <v>237</v>
      </c>
      <c r="BLB140" s="125"/>
      <c r="BLC140" s="125"/>
      <c r="BLD140" s="125"/>
      <c r="BLE140" s="125"/>
      <c r="BLF140" s="125"/>
      <c r="BLG140" s="125"/>
      <c r="BLH140" s="126"/>
      <c r="BLI140" s="124" t="s">
        <v>237</v>
      </c>
      <c r="BLJ140" s="125"/>
      <c r="BLK140" s="125"/>
      <c r="BLL140" s="125"/>
      <c r="BLM140" s="125"/>
      <c r="BLN140" s="125"/>
      <c r="BLO140" s="125"/>
      <c r="BLP140" s="126"/>
      <c r="BLQ140" s="124" t="s">
        <v>237</v>
      </c>
      <c r="BLR140" s="125"/>
      <c r="BLS140" s="125"/>
      <c r="BLT140" s="125"/>
      <c r="BLU140" s="125"/>
      <c r="BLV140" s="125"/>
      <c r="BLW140" s="125"/>
      <c r="BLX140" s="126"/>
      <c r="BLY140" s="124" t="s">
        <v>237</v>
      </c>
      <c r="BLZ140" s="125"/>
      <c r="BMA140" s="125"/>
      <c r="BMB140" s="125"/>
      <c r="BMC140" s="125"/>
      <c r="BMD140" s="125"/>
      <c r="BME140" s="125"/>
      <c r="BMF140" s="126"/>
      <c r="BMG140" s="124" t="s">
        <v>237</v>
      </c>
      <c r="BMH140" s="125"/>
      <c r="BMI140" s="125"/>
      <c r="BMJ140" s="125"/>
      <c r="BMK140" s="125"/>
      <c r="BML140" s="125"/>
      <c r="BMM140" s="125"/>
      <c r="BMN140" s="126"/>
      <c r="BMO140" s="124" t="s">
        <v>237</v>
      </c>
      <c r="BMP140" s="125"/>
      <c r="BMQ140" s="125"/>
      <c r="BMR140" s="125"/>
      <c r="BMS140" s="125"/>
      <c r="BMT140" s="125"/>
      <c r="BMU140" s="125"/>
      <c r="BMV140" s="126"/>
      <c r="BMW140" s="124" t="s">
        <v>237</v>
      </c>
      <c r="BMX140" s="125"/>
      <c r="BMY140" s="125"/>
      <c r="BMZ140" s="125"/>
      <c r="BNA140" s="125"/>
      <c r="BNB140" s="125"/>
      <c r="BNC140" s="125"/>
      <c r="BND140" s="126"/>
      <c r="BNE140" s="124" t="s">
        <v>237</v>
      </c>
      <c r="BNF140" s="125"/>
      <c r="BNG140" s="125"/>
      <c r="BNH140" s="125"/>
      <c r="BNI140" s="125"/>
      <c r="BNJ140" s="125"/>
      <c r="BNK140" s="125"/>
      <c r="BNL140" s="126"/>
      <c r="BNM140" s="124" t="s">
        <v>237</v>
      </c>
      <c r="BNN140" s="125"/>
      <c r="BNO140" s="125"/>
      <c r="BNP140" s="125"/>
      <c r="BNQ140" s="125"/>
      <c r="BNR140" s="125"/>
      <c r="BNS140" s="125"/>
      <c r="BNT140" s="126"/>
      <c r="BNU140" s="124" t="s">
        <v>237</v>
      </c>
      <c r="BNV140" s="125"/>
      <c r="BNW140" s="125"/>
      <c r="BNX140" s="125"/>
      <c r="BNY140" s="125"/>
      <c r="BNZ140" s="125"/>
      <c r="BOA140" s="125"/>
      <c r="BOB140" s="126"/>
      <c r="BOC140" s="124" t="s">
        <v>237</v>
      </c>
      <c r="BOD140" s="125"/>
      <c r="BOE140" s="125"/>
      <c r="BOF140" s="125"/>
      <c r="BOG140" s="125"/>
      <c r="BOH140" s="125"/>
      <c r="BOI140" s="125"/>
      <c r="BOJ140" s="126"/>
      <c r="BOK140" s="124" t="s">
        <v>237</v>
      </c>
      <c r="BOL140" s="125"/>
      <c r="BOM140" s="125"/>
      <c r="BON140" s="125"/>
      <c r="BOO140" s="125"/>
      <c r="BOP140" s="125"/>
      <c r="BOQ140" s="125"/>
      <c r="BOR140" s="126"/>
      <c r="BOS140" s="124" t="s">
        <v>237</v>
      </c>
      <c r="BOT140" s="125"/>
      <c r="BOU140" s="125"/>
      <c r="BOV140" s="125"/>
      <c r="BOW140" s="125"/>
      <c r="BOX140" s="125"/>
      <c r="BOY140" s="125"/>
      <c r="BOZ140" s="126"/>
      <c r="BPA140" s="124" t="s">
        <v>237</v>
      </c>
      <c r="BPB140" s="125"/>
      <c r="BPC140" s="125"/>
      <c r="BPD140" s="125"/>
      <c r="BPE140" s="125"/>
      <c r="BPF140" s="125"/>
      <c r="BPG140" s="125"/>
      <c r="BPH140" s="126"/>
      <c r="BPI140" s="124" t="s">
        <v>237</v>
      </c>
      <c r="BPJ140" s="125"/>
      <c r="BPK140" s="125"/>
      <c r="BPL140" s="125"/>
      <c r="BPM140" s="125"/>
      <c r="BPN140" s="125"/>
      <c r="BPO140" s="125"/>
      <c r="BPP140" s="126"/>
      <c r="BPQ140" s="124" t="s">
        <v>237</v>
      </c>
      <c r="BPR140" s="125"/>
      <c r="BPS140" s="125"/>
      <c r="BPT140" s="125"/>
      <c r="BPU140" s="125"/>
      <c r="BPV140" s="125"/>
      <c r="BPW140" s="125"/>
      <c r="BPX140" s="126"/>
      <c r="BPY140" s="124" t="s">
        <v>237</v>
      </c>
      <c r="BPZ140" s="125"/>
      <c r="BQA140" s="125"/>
      <c r="BQB140" s="125"/>
      <c r="BQC140" s="125"/>
      <c r="BQD140" s="125"/>
      <c r="BQE140" s="125"/>
      <c r="BQF140" s="126"/>
      <c r="BQG140" s="124" t="s">
        <v>237</v>
      </c>
      <c r="BQH140" s="125"/>
      <c r="BQI140" s="125"/>
      <c r="BQJ140" s="125"/>
      <c r="BQK140" s="125"/>
      <c r="BQL140" s="125"/>
      <c r="BQM140" s="125"/>
      <c r="BQN140" s="126"/>
      <c r="BQO140" s="124" t="s">
        <v>237</v>
      </c>
      <c r="BQP140" s="125"/>
      <c r="BQQ140" s="125"/>
      <c r="BQR140" s="125"/>
      <c r="BQS140" s="125"/>
      <c r="BQT140" s="125"/>
      <c r="BQU140" s="125"/>
      <c r="BQV140" s="126"/>
      <c r="BQW140" s="124" t="s">
        <v>237</v>
      </c>
      <c r="BQX140" s="125"/>
      <c r="BQY140" s="125"/>
      <c r="BQZ140" s="125"/>
      <c r="BRA140" s="125"/>
      <c r="BRB140" s="125"/>
      <c r="BRC140" s="125"/>
      <c r="BRD140" s="126"/>
      <c r="BRE140" s="124" t="s">
        <v>237</v>
      </c>
      <c r="BRF140" s="125"/>
      <c r="BRG140" s="125"/>
      <c r="BRH140" s="125"/>
      <c r="BRI140" s="125"/>
      <c r="BRJ140" s="125"/>
      <c r="BRK140" s="125"/>
      <c r="BRL140" s="126"/>
      <c r="BRM140" s="124" t="s">
        <v>237</v>
      </c>
      <c r="BRN140" s="125"/>
      <c r="BRO140" s="125"/>
      <c r="BRP140" s="125"/>
      <c r="BRQ140" s="125"/>
      <c r="BRR140" s="125"/>
      <c r="BRS140" s="125"/>
      <c r="BRT140" s="126"/>
      <c r="BRU140" s="124" t="s">
        <v>237</v>
      </c>
      <c r="BRV140" s="125"/>
      <c r="BRW140" s="125"/>
      <c r="BRX140" s="125"/>
      <c r="BRY140" s="125"/>
      <c r="BRZ140" s="125"/>
      <c r="BSA140" s="125"/>
      <c r="BSB140" s="126"/>
      <c r="BSC140" s="124" t="s">
        <v>237</v>
      </c>
      <c r="BSD140" s="125"/>
      <c r="BSE140" s="125"/>
      <c r="BSF140" s="125"/>
      <c r="BSG140" s="125"/>
      <c r="BSH140" s="125"/>
      <c r="BSI140" s="125"/>
      <c r="BSJ140" s="126"/>
      <c r="BSK140" s="124" t="s">
        <v>237</v>
      </c>
      <c r="BSL140" s="125"/>
      <c r="BSM140" s="125"/>
      <c r="BSN140" s="125"/>
      <c r="BSO140" s="125"/>
      <c r="BSP140" s="125"/>
      <c r="BSQ140" s="125"/>
      <c r="BSR140" s="126"/>
      <c r="BSS140" s="124" t="s">
        <v>237</v>
      </c>
      <c r="BST140" s="125"/>
      <c r="BSU140" s="125"/>
      <c r="BSV140" s="125"/>
      <c r="BSW140" s="125"/>
      <c r="BSX140" s="125"/>
      <c r="BSY140" s="125"/>
      <c r="BSZ140" s="126"/>
      <c r="BTA140" s="124" t="s">
        <v>237</v>
      </c>
      <c r="BTB140" s="125"/>
      <c r="BTC140" s="125"/>
      <c r="BTD140" s="125"/>
      <c r="BTE140" s="125"/>
      <c r="BTF140" s="125"/>
      <c r="BTG140" s="125"/>
      <c r="BTH140" s="126"/>
      <c r="BTI140" s="124" t="s">
        <v>237</v>
      </c>
      <c r="BTJ140" s="125"/>
      <c r="BTK140" s="125"/>
      <c r="BTL140" s="125"/>
      <c r="BTM140" s="125"/>
      <c r="BTN140" s="125"/>
      <c r="BTO140" s="125"/>
      <c r="BTP140" s="126"/>
      <c r="BTQ140" s="124" t="s">
        <v>237</v>
      </c>
      <c r="BTR140" s="125"/>
      <c r="BTS140" s="125"/>
      <c r="BTT140" s="125"/>
      <c r="BTU140" s="125"/>
      <c r="BTV140" s="125"/>
      <c r="BTW140" s="125"/>
      <c r="BTX140" s="126"/>
      <c r="BTY140" s="124" t="s">
        <v>237</v>
      </c>
      <c r="BTZ140" s="125"/>
      <c r="BUA140" s="125"/>
      <c r="BUB140" s="125"/>
      <c r="BUC140" s="125"/>
      <c r="BUD140" s="125"/>
      <c r="BUE140" s="125"/>
      <c r="BUF140" s="126"/>
      <c r="BUG140" s="124" t="s">
        <v>237</v>
      </c>
      <c r="BUH140" s="125"/>
      <c r="BUI140" s="125"/>
      <c r="BUJ140" s="125"/>
      <c r="BUK140" s="125"/>
      <c r="BUL140" s="125"/>
      <c r="BUM140" s="125"/>
      <c r="BUN140" s="126"/>
      <c r="BUO140" s="124" t="s">
        <v>237</v>
      </c>
      <c r="BUP140" s="125"/>
      <c r="BUQ140" s="125"/>
      <c r="BUR140" s="125"/>
      <c r="BUS140" s="125"/>
      <c r="BUT140" s="125"/>
      <c r="BUU140" s="125"/>
      <c r="BUV140" s="126"/>
      <c r="BUW140" s="124" t="s">
        <v>237</v>
      </c>
      <c r="BUX140" s="125"/>
      <c r="BUY140" s="125"/>
      <c r="BUZ140" s="125"/>
      <c r="BVA140" s="125"/>
      <c r="BVB140" s="125"/>
      <c r="BVC140" s="125"/>
      <c r="BVD140" s="126"/>
      <c r="BVE140" s="124" t="s">
        <v>237</v>
      </c>
      <c r="BVF140" s="125"/>
      <c r="BVG140" s="125"/>
      <c r="BVH140" s="125"/>
      <c r="BVI140" s="125"/>
      <c r="BVJ140" s="125"/>
      <c r="BVK140" s="125"/>
      <c r="BVL140" s="126"/>
      <c r="BVM140" s="124" t="s">
        <v>237</v>
      </c>
      <c r="BVN140" s="125"/>
      <c r="BVO140" s="125"/>
      <c r="BVP140" s="125"/>
      <c r="BVQ140" s="125"/>
      <c r="BVR140" s="125"/>
      <c r="BVS140" s="125"/>
      <c r="BVT140" s="126"/>
      <c r="BVU140" s="124" t="s">
        <v>237</v>
      </c>
      <c r="BVV140" s="125"/>
      <c r="BVW140" s="125"/>
      <c r="BVX140" s="125"/>
      <c r="BVY140" s="125"/>
      <c r="BVZ140" s="125"/>
      <c r="BWA140" s="125"/>
      <c r="BWB140" s="126"/>
      <c r="BWC140" s="124" t="s">
        <v>237</v>
      </c>
      <c r="BWD140" s="125"/>
      <c r="BWE140" s="125"/>
      <c r="BWF140" s="125"/>
      <c r="BWG140" s="125"/>
      <c r="BWH140" s="125"/>
      <c r="BWI140" s="125"/>
      <c r="BWJ140" s="126"/>
      <c r="BWK140" s="124" t="s">
        <v>237</v>
      </c>
      <c r="BWL140" s="125"/>
      <c r="BWM140" s="125"/>
      <c r="BWN140" s="125"/>
      <c r="BWO140" s="125"/>
      <c r="BWP140" s="125"/>
      <c r="BWQ140" s="125"/>
      <c r="BWR140" s="126"/>
      <c r="BWS140" s="124" t="s">
        <v>237</v>
      </c>
      <c r="BWT140" s="125"/>
      <c r="BWU140" s="125"/>
      <c r="BWV140" s="125"/>
      <c r="BWW140" s="125"/>
      <c r="BWX140" s="125"/>
      <c r="BWY140" s="125"/>
      <c r="BWZ140" s="126"/>
      <c r="BXA140" s="124" t="s">
        <v>237</v>
      </c>
      <c r="BXB140" s="125"/>
      <c r="BXC140" s="125"/>
      <c r="BXD140" s="125"/>
      <c r="BXE140" s="125"/>
      <c r="BXF140" s="125"/>
      <c r="BXG140" s="125"/>
      <c r="BXH140" s="126"/>
      <c r="BXI140" s="124" t="s">
        <v>237</v>
      </c>
      <c r="BXJ140" s="125"/>
      <c r="BXK140" s="125"/>
      <c r="BXL140" s="125"/>
      <c r="BXM140" s="125"/>
      <c r="BXN140" s="125"/>
      <c r="BXO140" s="125"/>
      <c r="BXP140" s="126"/>
      <c r="BXQ140" s="124" t="s">
        <v>237</v>
      </c>
      <c r="BXR140" s="125"/>
      <c r="BXS140" s="125"/>
      <c r="BXT140" s="125"/>
      <c r="BXU140" s="125"/>
      <c r="BXV140" s="125"/>
      <c r="BXW140" s="125"/>
      <c r="BXX140" s="126"/>
      <c r="BXY140" s="124" t="s">
        <v>237</v>
      </c>
      <c r="BXZ140" s="125"/>
      <c r="BYA140" s="125"/>
      <c r="BYB140" s="125"/>
      <c r="BYC140" s="125"/>
      <c r="BYD140" s="125"/>
      <c r="BYE140" s="125"/>
      <c r="BYF140" s="126"/>
      <c r="BYG140" s="124" t="s">
        <v>237</v>
      </c>
      <c r="BYH140" s="125"/>
      <c r="BYI140" s="125"/>
      <c r="BYJ140" s="125"/>
      <c r="BYK140" s="125"/>
      <c r="BYL140" s="125"/>
      <c r="BYM140" s="125"/>
      <c r="BYN140" s="126"/>
      <c r="BYO140" s="124" t="s">
        <v>237</v>
      </c>
      <c r="BYP140" s="125"/>
      <c r="BYQ140" s="125"/>
      <c r="BYR140" s="125"/>
      <c r="BYS140" s="125"/>
      <c r="BYT140" s="125"/>
      <c r="BYU140" s="125"/>
      <c r="BYV140" s="126"/>
      <c r="BYW140" s="124" t="s">
        <v>237</v>
      </c>
      <c r="BYX140" s="125"/>
      <c r="BYY140" s="125"/>
      <c r="BYZ140" s="125"/>
      <c r="BZA140" s="125"/>
      <c r="BZB140" s="125"/>
      <c r="BZC140" s="125"/>
      <c r="BZD140" s="126"/>
      <c r="BZE140" s="124" t="s">
        <v>237</v>
      </c>
      <c r="BZF140" s="125"/>
      <c r="BZG140" s="125"/>
      <c r="BZH140" s="125"/>
      <c r="BZI140" s="125"/>
      <c r="BZJ140" s="125"/>
      <c r="BZK140" s="125"/>
      <c r="BZL140" s="126"/>
      <c r="BZM140" s="124" t="s">
        <v>237</v>
      </c>
      <c r="BZN140" s="125"/>
      <c r="BZO140" s="125"/>
      <c r="BZP140" s="125"/>
      <c r="BZQ140" s="125"/>
      <c r="BZR140" s="125"/>
      <c r="BZS140" s="125"/>
      <c r="BZT140" s="126"/>
      <c r="BZU140" s="124" t="s">
        <v>237</v>
      </c>
      <c r="BZV140" s="125"/>
      <c r="BZW140" s="125"/>
      <c r="BZX140" s="125"/>
      <c r="BZY140" s="125"/>
      <c r="BZZ140" s="125"/>
      <c r="CAA140" s="125"/>
      <c r="CAB140" s="126"/>
      <c r="CAC140" s="124" t="s">
        <v>237</v>
      </c>
      <c r="CAD140" s="125"/>
      <c r="CAE140" s="125"/>
      <c r="CAF140" s="125"/>
      <c r="CAG140" s="125"/>
      <c r="CAH140" s="125"/>
      <c r="CAI140" s="125"/>
      <c r="CAJ140" s="126"/>
      <c r="CAK140" s="124" t="s">
        <v>237</v>
      </c>
      <c r="CAL140" s="125"/>
      <c r="CAM140" s="125"/>
      <c r="CAN140" s="125"/>
      <c r="CAO140" s="125"/>
      <c r="CAP140" s="125"/>
      <c r="CAQ140" s="125"/>
      <c r="CAR140" s="126"/>
      <c r="CAS140" s="124" t="s">
        <v>237</v>
      </c>
      <c r="CAT140" s="125"/>
      <c r="CAU140" s="125"/>
      <c r="CAV140" s="125"/>
      <c r="CAW140" s="125"/>
      <c r="CAX140" s="125"/>
      <c r="CAY140" s="125"/>
      <c r="CAZ140" s="126"/>
      <c r="CBA140" s="124" t="s">
        <v>237</v>
      </c>
      <c r="CBB140" s="125"/>
      <c r="CBC140" s="125"/>
      <c r="CBD140" s="125"/>
      <c r="CBE140" s="125"/>
      <c r="CBF140" s="125"/>
      <c r="CBG140" s="125"/>
      <c r="CBH140" s="126"/>
      <c r="CBI140" s="124" t="s">
        <v>237</v>
      </c>
      <c r="CBJ140" s="125"/>
      <c r="CBK140" s="125"/>
      <c r="CBL140" s="125"/>
      <c r="CBM140" s="125"/>
      <c r="CBN140" s="125"/>
      <c r="CBO140" s="125"/>
      <c r="CBP140" s="126"/>
      <c r="CBQ140" s="124" t="s">
        <v>237</v>
      </c>
      <c r="CBR140" s="125"/>
      <c r="CBS140" s="125"/>
      <c r="CBT140" s="125"/>
      <c r="CBU140" s="125"/>
      <c r="CBV140" s="125"/>
      <c r="CBW140" s="125"/>
      <c r="CBX140" s="126"/>
      <c r="CBY140" s="124" t="s">
        <v>237</v>
      </c>
      <c r="CBZ140" s="125"/>
      <c r="CCA140" s="125"/>
      <c r="CCB140" s="125"/>
      <c r="CCC140" s="125"/>
      <c r="CCD140" s="125"/>
      <c r="CCE140" s="125"/>
      <c r="CCF140" s="126"/>
      <c r="CCG140" s="124" t="s">
        <v>237</v>
      </c>
      <c r="CCH140" s="125"/>
      <c r="CCI140" s="125"/>
      <c r="CCJ140" s="125"/>
      <c r="CCK140" s="125"/>
      <c r="CCL140" s="125"/>
      <c r="CCM140" s="125"/>
      <c r="CCN140" s="126"/>
      <c r="CCO140" s="124" t="s">
        <v>237</v>
      </c>
      <c r="CCP140" s="125"/>
      <c r="CCQ140" s="125"/>
      <c r="CCR140" s="125"/>
      <c r="CCS140" s="125"/>
      <c r="CCT140" s="125"/>
      <c r="CCU140" s="125"/>
      <c r="CCV140" s="126"/>
      <c r="CCW140" s="124" t="s">
        <v>237</v>
      </c>
      <c r="CCX140" s="125"/>
      <c r="CCY140" s="125"/>
      <c r="CCZ140" s="125"/>
      <c r="CDA140" s="125"/>
      <c r="CDB140" s="125"/>
      <c r="CDC140" s="125"/>
      <c r="CDD140" s="126"/>
      <c r="CDE140" s="124" t="s">
        <v>237</v>
      </c>
      <c r="CDF140" s="125"/>
      <c r="CDG140" s="125"/>
      <c r="CDH140" s="125"/>
      <c r="CDI140" s="125"/>
      <c r="CDJ140" s="125"/>
      <c r="CDK140" s="125"/>
      <c r="CDL140" s="126"/>
      <c r="CDM140" s="124" t="s">
        <v>237</v>
      </c>
      <c r="CDN140" s="125"/>
      <c r="CDO140" s="125"/>
      <c r="CDP140" s="125"/>
      <c r="CDQ140" s="125"/>
      <c r="CDR140" s="125"/>
      <c r="CDS140" s="125"/>
      <c r="CDT140" s="126"/>
      <c r="CDU140" s="124" t="s">
        <v>237</v>
      </c>
      <c r="CDV140" s="125"/>
      <c r="CDW140" s="125"/>
      <c r="CDX140" s="125"/>
      <c r="CDY140" s="125"/>
      <c r="CDZ140" s="125"/>
      <c r="CEA140" s="125"/>
      <c r="CEB140" s="126"/>
      <c r="CEC140" s="124" t="s">
        <v>237</v>
      </c>
      <c r="CED140" s="125"/>
      <c r="CEE140" s="125"/>
      <c r="CEF140" s="125"/>
      <c r="CEG140" s="125"/>
      <c r="CEH140" s="125"/>
      <c r="CEI140" s="125"/>
      <c r="CEJ140" s="126"/>
      <c r="CEK140" s="124" t="s">
        <v>237</v>
      </c>
      <c r="CEL140" s="125"/>
      <c r="CEM140" s="125"/>
      <c r="CEN140" s="125"/>
      <c r="CEO140" s="125"/>
      <c r="CEP140" s="125"/>
      <c r="CEQ140" s="125"/>
      <c r="CER140" s="126"/>
      <c r="CES140" s="124" t="s">
        <v>237</v>
      </c>
      <c r="CET140" s="125"/>
      <c r="CEU140" s="125"/>
      <c r="CEV140" s="125"/>
      <c r="CEW140" s="125"/>
      <c r="CEX140" s="125"/>
      <c r="CEY140" s="125"/>
      <c r="CEZ140" s="126"/>
      <c r="CFA140" s="124" t="s">
        <v>237</v>
      </c>
      <c r="CFB140" s="125"/>
      <c r="CFC140" s="125"/>
      <c r="CFD140" s="125"/>
      <c r="CFE140" s="125"/>
      <c r="CFF140" s="125"/>
      <c r="CFG140" s="125"/>
      <c r="CFH140" s="126"/>
      <c r="CFI140" s="124" t="s">
        <v>237</v>
      </c>
      <c r="CFJ140" s="125"/>
      <c r="CFK140" s="125"/>
      <c r="CFL140" s="125"/>
      <c r="CFM140" s="125"/>
      <c r="CFN140" s="125"/>
      <c r="CFO140" s="125"/>
      <c r="CFP140" s="126"/>
      <c r="CFQ140" s="124" t="s">
        <v>237</v>
      </c>
      <c r="CFR140" s="125"/>
      <c r="CFS140" s="125"/>
      <c r="CFT140" s="125"/>
      <c r="CFU140" s="125"/>
      <c r="CFV140" s="125"/>
      <c r="CFW140" s="125"/>
      <c r="CFX140" s="126"/>
      <c r="CFY140" s="124" t="s">
        <v>237</v>
      </c>
      <c r="CFZ140" s="125"/>
      <c r="CGA140" s="125"/>
      <c r="CGB140" s="125"/>
      <c r="CGC140" s="125"/>
      <c r="CGD140" s="125"/>
      <c r="CGE140" s="125"/>
      <c r="CGF140" s="126"/>
      <c r="CGG140" s="124" t="s">
        <v>237</v>
      </c>
      <c r="CGH140" s="125"/>
      <c r="CGI140" s="125"/>
      <c r="CGJ140" s="125"/>
      <c r="CGK140" s="125"/>
      <c r="CGL140" s="125"/>
      <c r="CGM140" s="125"/>
      <c r="CGN140" s="126"/>
      <c r="CGO140" s="124" t="s">
        <v>237</v>
      </c>
      <c r="CGP140" s="125"/>
      <c r="CGQ140" s="125"/>
      <c r="CGR140" s="125"/>
      <c r="CGS140" s="125"/>
      <c r="CGT140" s="125"/>
      <c r="CGU140" s="125"/>
      <c r="CGV140" s="126"/>
      <c r="CGW140" s="124" t="s">
        <v>237</v>
      </c>
      <c r="CGX140" s="125"/>
      <c r="CGY140" s="125"/>
      <c r="CGZ140" s="125"/>
      <c r="CHA140" s="125"/>
      <c r="CHB140" s="125"/>
      <c r="CHC140" s="125"/>
      <c r="CHD140" s="126"/>
      <c r="CHE140" s="124" t="s">
        <v>237</v>
      </c>
      <c r="CHF140" s="125"/>
      <c r="CHG140" s="125"/>
      <c r="CHH140" s="125"/>
      <c r="CHI140" s="125"/>
      <c r="CHJ140" s="125"/>
      <c r="CHK140" s="125"/>
      <c r="CHL140" s="126"/>
      <c r="CHM140" s="124" t="s">
        <v>237</v>
      </c>
      <c r="CHN140" s="125"/>
      <c r="CHO140" s="125"/>
      <c r="CHP140" s="125"/>
      <c r="CHQ140" s="125"/>
      <c r="CHR140" s="125"/>
      <c r="CHS140" s="125"/>
      <c r="CHT140" s="126"/>
      <c r="CHU140" s="124" t="s">
        <v>237</v>
      </c>
      <c r="CHV140" s="125"/>
      <c r="CHW140" s="125"/>
      <c r="CHX140" s="125"/>
      <c r="CHY140" s="125"/>
      <c r="CHZ140" s="125"/>
      <c r="CIA140" s="125"/>
      <c r="CIB140" s="126"/>
      <c r="CIC140" s="124" t="s">
        <v>237</v>
      </c>
      <c r="CID140" s="125"/>
      <c r="CIE140" s="125"/>
      <c r="CIF140" s="125"/>
      <c r="CIG140" s="125"/>
      <c r="CIH140" s="125"/>
      <c r="CII140" s="125"/>
      <c r="CIJ140" s="126"/>
      <c r="CIK140" s="124" t="s">
        <v>237</v>
      </c>
      <c r="CIL140" s="125"/>
      <c r="CIM140" s="125"/>
      <c r="CIN140" s="125"/>
      <c r="CIO140" s="125"/>
      <c r="CIP140" s="125"/>
      <c r="CIQ140" s="125"/>
      <c r="CIR140" s="126"/>
      <c r="CIS140" s="124" t="s">
        <v>237</v>
      </c>
      <c r="CIT140" s="125"/>
      <c r="CIU140" s="125"/>
      <c r="CIV140" s="125"/>
      <c r="CIW140" s="125"/>
      <c r="CIX140" s="125"/>
      <c r="CIY140" s="125"/>
      <c r="CIZ140" s="126"/>
      <c r="CJA140" s="124" t="s">
        <v>237</v>
      </c>
      <c r="CJB140" s="125"/>
      <c r="CJC140" s="125"/>
      <c r="CJD140" s="125"/>
      <c r="CJE140" s="125"/>
      <c r="CJF140" s="125"/>
      <c r="CJG140" s="125"/>
      <c r="CJH140" s="126"/>
      <c r="CJI140" s="124" t="s">
        <v>237</v>
      </c>
      <c r="CJJ140" s="125"/>
      <c r="CJK140" s="125"/>
      <c r="CJL140" s="125"/>
      <c r="CJM140" s="125"/>
      <c r="CJN140" s="125"/>
      <c r="CJO140" s="125"/>
      <c r="CJP140" s="126"/>
      <c r="CJQ140" s="124" t="s">
        <v>237</v>
      </c>
      <c r="CJR140" s="125"/>
      <c r="CJS140" s="125"/>
      <c r="CJT140" s="125"/>
      <c r="CJU140" s="125"/>
      <c r="CJV140" s="125"/>
      <c r="CJW140" s="125"/>
      <c r="CJX140" s="126"/>
      <c r="CJY140" s="124" t="s">
        <v>237</v>
      </c>
      <c r="CJZ140" s="125"/>
      <c r="CKA140" s="125"/>
      <c r="CKB140" s="125"/>
      <c r="CKC140" s="125"/>
      <c r="CKD140" s="125"/>
      <c r="CKE140" s="125"/>
      <c r="CKF140" s="126"/>
      <c r="CKG140" s="124" t="s">
        <v>237</v>
      </c>
      <c r="CKH140" s="125"/>
      <c r="CKI140" s="125"/>
      <c r="CKJ140" s="125"/>
      <c r="CKK140" s="125"/>
      <c r="CKL140" s="125"/>
      <c r="CKM140" s="125"/>
      <c r="CKN140" s="126"/>
      <c r="CKO140" s="124" t="s">
        <v>237</v>
      </c>
      <c r="CKP140" s="125"/>
      <c r="CKQ140" s="125"/>
      <c r="CKR140" s="125"/>
      <c r="CKS140" s="125"/>
      <c r="CKT140" s="125"/>
      <c r="CKU140" s="125"/>
      <c r="CKV140" s="126"/>
      <c r="CKW140" s="124" t="s">
        <v>237</v>
      </c>
      <c r="CKX140" s="125"/>
      <c r="CKY140" s="125"/>
      <c r="CKZ140" s="125"/>
      <c r="CLA140" s="125"/>
      <c r="CLB140" s="125"/>
      <c r="CLC140" s="125"/>
      <c r="CLD140" s="126"/>
      <c r="CLE140" s="124" t="s">
        <v>237</v>
      </c>
      <c r="CLF140" s="125"/>
      <c r="CLG140" s="125"/>
      <c r="CLH140" s="125"/>
      <c r="CLI140" s="125"/>
      <c r="CLJ140" s="125"/>
      <c r="CLK140" s="125"/>
      <c r="CLL140" s="126"/>
      <c r="CLM140" s="124" t="s">
        <v>237</v>
      </c>
      <c r="CLN140" s="125"/>
      <c r="CLO140" s="125"/>
      <c r="CLP140" s="125"/>
      <c r="CLQ140" s="125"/>
      <c r="CLR140" s="125"/>
      <c r="CLS140" s="125"/>
      <c r="CLT140" s="126"/>
      <c r="CLU140" s="124" t="s">
        <v>237</v>
      </c>
      <c r="CLV140" s="125"/>
      <c r="CLW140" s="125"/>
      <c r="CLX140" s="125"/>
      <c r="CLY140" s="125"/>
      <c r="CLZ140" s="125"/>
      <c r="CMA140" s="125"/>
      <c r="CMB140" s="126"/>
      <c r="CMC140" s="124" t="s">
        <v>237</v>
      </c>
      <c r="CMD140" s="125"/>
      <c r="CME140" s="125"/>
      <c r="CMF140" s="125"/>
      <c r="CMG140" s="125"/>
      <c r="CMH140" s="125"/>
      <c r="CMI140" s="125"/>
      <c r="CMJ140" s="126"/>
      <c r="CMK140" s="124" t="s">
        <v>237</v>
      </c>
      <c r="CML140" s="125"/>
      <c r="CMM140" s="125"/>
      <c r="CMN140" s="125"/>
      <c r="CMO140" s="125"/>
      <c r="CMP140" s="125"/>
      <c r="CMQ140" s="125"/>
      <c r="CMR140" s="126"/>
      <c r="CMS140" s="124" t="s">
        <v>237</v>
      </c>
      <c r="CMT140" s="125"/>
      <c r="CMU140" s="125"/>
      <c r="CMV140" s="125"/>
      <c r="CMW140" s="125"/>
      <c r="CMX140" s="125"/>
      <c r="CMY140" s="125"/>
      <c r="CMZ140" s="126"/>
      <c r="CNA140" s="124" t="s">
        <v>237</v>
      </c>
      <c r="CNB140" s="125"/>
      <c r="CNC140" s="125"/>
      <c r="CND140" s="125"/>
      <c r="CNE140" s="125"/>
      <c r="CNF140" s="125"/>
      <c r="CNG140" s="125"/>
      <c r="CNH140" s="126"/>
      <c r="CNI140" s="124" t="s">
        <v>237</v>
      </c>
      <c r="CNJ140" s="125"/>
      <c r="CNK140" s="125"/>
      <c r="CNL140" s="125"/>
      <c r="CNM140" s="125"/>
      <c r="CNN140" s="125"/>
      <c r="CNO140" s="125"/>
      <c r="CNP140" s="126"/>
      <c r="CNQ140" s="124" t="s">
        <v>237</v>
      </c>
      <c r="CNR140" s="125"/>
      <c r="CNS140" s="125"/>
      <c r="CNT140" s="125"/>
      <c r="CNU140" s="125"/>
      <c r="CNV140" s="125"/>
      <c r="CNW140" s="125"/>
      <c r="CNX140" s="126"/>
      <c r="CNY140" s="124" t="s">
        <v>237</v>
      </c>
      <c r="CNZ140" s="125"/>
      <c r="COA140" s="125"/>
      <c r="COB140" s="125"/>
      <c r="COC140" s="125"/>
      <c r="COD140" s="125"/>
      <c r="COE140" s="125"/>
      <c r="COF140" s="126"/>
      <c r="COG140" s="124" t="s">
        <v>237</v>
      </c>
      <c r="COH140" s="125"/>
      <c r="COI140" s="125"/>
      <c r="COJ140" s="125"/>
      <c r="COK140" s="125"/>
      <c r="COL140" s="125"/>
      <c r="COM140" s="125"/>
      <c r="CON140" s="126"/>
      <c r="COO140" s="124" t="s">
        <v>237</v>
      </c>
      <c r="COP140" s="125"/>
      <c r="COQ140" s="125"/>
      <c r="COR140" s="125"/>
      <c r="COS140" s="125"/>
      <c r="COT140" s="125"/>
      <c r="COU140" s="125"/>
      <c r="COV140" s="126"/>
      <c r="COW140" s="124" t="s">
        <v>237</v>
      </c>
      <c r="COX140" s="125"/>
      <c r="COY140" s="125"/>
      <c r="COZ140" s="125"/>
      <c r="CPA140" s="125"/>
      <c r="CPB140" s="125"/>
      <c r="CPC140" s="125"/>
      <c r="CPD140" s="126"/>
      <c r="CPE140" s="124" t="s">
        <v>237</v>
      </c>
      <c r="CPF140" s="125"/>
      <c r="CPG140" s="125"/>
      <c r="CPH140" s="125"/>
      <c r="CPI140" s="125"/>
      <c r="CPJ140" s="125"/>
      <c r="CPK140" s="125"/>
      <c r="CPL140" s="126"/>
      <c r="CPM140" s="124" t="s">
        <v>237</v>
      </c>
      <c r="CPN140" s="125"/>
      <c r="CPO140" s="125"/>
      <c r="CPP140" s="125"/>
      <c r="CPQ140" s="125"/>
      <c r="CPR140" s="125"/>
      <c r="CPS140" s="125"/>
      <c r="CPT140" s="126"/>
      <c r="CPU140" s="124" t="s">
        <v>237</v>
      </c>
      <c r="CPV140" s="125"/>
      <c r="CPW140" s="125"/>
      <c r="CPX140" s="125"/>
      <c r="CPY140" s="125"/>
      <c r="CPZ140" s="125"/>
      <c r="CQA140" s="125"/>
      <c r="CQB140" s="126"/>
      <c r="CQC140" s="124" t="s">
        <v>237</v>
      </c>
      <c r="CQD140" s="125"/>
      <c r="CQE140" s="125"/>
      <c r="CQF140" s="125"/>
      <c r="CQG140" s="125"/>
      <c r="CQH140" s="125"/>
      <c r="CQI140" s="125"/>
      <c r="CQJ140" s="126"/>
      <c r="CQK140" s="124" t="s">
        <v>237</v>
      </c>
      <c r="CQL140" s="125"/>
      <c r="CQM140" s="125"/>
      <c r="CQN140" s="125"/>
      <c r="CQO140" s="125"/>
      <c r="CQP140" s="125"/>
      <c r="CQQ140" s="125"/>
      <c r="CQR140" s="126"/>
      <c r="CQS140" s="124" t="s">
        <v>237</v>
      </c>
      <c r="CQT140" s="125"/>
      <c r="CQU140" s="125"/>
      <c r="CQV140" s="125"/>
      <c r="CQW140" s="125"/>
      <c r="CQX140" s="125"/>
      <c r="CQY140" s="125"/>
      <c r="CQZ140" s="126"/>
      <c r="CRA140" s="124" t="s">
        <v>237</v>
      </c>
      <c r="CRB140" s="125"/>
      <c r="CRC140" s="125"/>
      <c r="CRD140" s="125"/>
      <c r="CRE140" s="125"/>
      <c r="CRF140" s="125"/>
      <c r="CRG140" s="125"/>
      <c r="CRH140" s="126"/>
      <c r="CRI140" s="124" t="s">
        <v>237</v>
      </c>
      <c r="CRJ140" s="125"/>
      <c r="CRK140" s="125"/>
      <c r="CRL140" s="125"/>
      <c r="CRM140" s="125"/>
      <c r="CRN140" s="125"/>
      <c r="CRO140" s="125"/>
      <c r="CRP140" s="126"/>
      <c r="CRQ140" s="124" t="s">
        <v>237</v>
      </c>
      <c r="CRR140" s="125"/>
      <c r="CRS140" s="125"/>
      <c r="CRT140" s="125"/>
      <c r="CRU140" s="125"/>
      <c r="CRV140" s="125"/>
      <c r="CRW140" s="125"/>
      <c r="CRX140" s="126"/>
      <c r="CRY140" s="124" t="s">
        <v>237</v>
      </c>
      <c r="CRZ140" s="125"/>
      <c r="CSA140" s="125"/>
      <c r="CSB140" s="125"/>
      <c r="CSC140" s="125"/>
      <c r="CSD140" s="125"/>
      <c r="CSE140" s="125"/>
      <c r="CSF140" s="126"/>
      <c r="CSG140" s="124" t="s">
        <v>237</v>
      </c>
      <c r="CSH140" s="125"/>
      <c r="CSI140" s="125"/>
      <c r="CSJ140" s="125"/>
      <c r="CSK140" s="125"/>
      <c r="CSL140" s="125"/>
      <c r="CSM140" s="125"/>
      <c r="CSN140" s="126"/>
      <c r="CSO140" s="124" t="s">
        <v>237</v>
      </c>
      <c r="CSP140" s="125"/>
      <c r="CSQ140" s="125"/>
      <c r="CSR140" s="125"/>
      <c r="CSS140" s="125"/>
      <c r="CST140" s="125"/>
      <c r="CSU140" s="125"/>
      <c r="CSV140" s="126"/>
      <c r="CSW140" s="124" t="s">
        <v>237</v>
      </c>
      <c r="CSX140" s="125"/>
      <c r="CSY140" s="125"/>
      <c r="CSZ140" s="125"/>
      <c r="CTA140" s="125"/>
      <c r="CTB140" s="125"/>
      <c r="CTC140" s="125"/>
      <c r="CTD140" s="126"/>
      <c r="CTE140" s="124" t="s">
        <v>237</v>
      </c>
      <c r="CTF140" s="125"/>
      <c r="CTG140" s="125"/>
      <c r="CTH140" s="125"/>
      <c r="CTI140" s="125"/>
      <c r="CTJ140" s="125"/>
      <c r="CTK140" s="125"/>
      <c r="CTL140" s="126"/>
      <c r="CTM140" s="124" t="s">
        <v>237</v>
      </c>
      <c r="CTN140" s="125"/>
      <c r="CTO140" s="125"/>
      <c r="CTP140" s="125"/>
      <c r="CTQ140" s="125"/>
      <c r="CTR140" s="125"/>
      <c r="CTS140" s="125"/>
      <c r="CTT140" s="126"/>
      <c r="CTU140" s="124" t="s">
        <v>237</v>
      </c>
      <c r="CTV140" s="125"/>
      <c r="CTW140" s="125"/>
      <c r="CTX140" s="125"/>
      <c r="CTY140" s="125"/>
      <c r="CTZ140" s="125"/>
      <c r="CUA140" s="125"/>
      <c r="CUB140" s="126"/>
      <c r="CUC140" s="124" t="s">
        <v>237</v>
      </c>
      <c r="CUD140" s="125"/>
      <c r="CUE140" s="125"/>
      <c r="CUF140" s="125"/>
      <c r="CUG140" s="125"/>
      <c r="CUH140" s="125"/>
      <c r="CUI140" s="125"/>
      <c r="CUJ140" s="126"/>
      <c r="CUK140" s="124" t="s">
        <v>237</v>
      </c>
      <c r="CUL140" s="125"/>
      <c r="CUM140" s="125"/>
      <c r="CUN140" s="125"/>
      <c r="CUO140" s="125"/>
      <c r="CUP140" s="125"/>
      <c r="CUQ140" s="125"/>
      <c r="CUR140" s="126"/>
      <c r="CUS140" s="124" t="s">
        <v>237</v>
      </c>
      <c r="CUT140" s="125"/>
      <c r="CUU140" s="125"/>
      <c r="CUV140" s="125"/>
      <c r="CUW140" s="125"/>
      <c r="CUX140" s="125"/>
      <c r="CUY140" s="125"/>
      <c r="CUZ140" s="126"/>
      <c r="CVA140" s="124" t="s">
        <v>237</v>
      </c>
      <c r="CVB140" s="125"/>
      <c r="CVC140" s="125"/>
      <c r="CVD140" s="125"/>
      <c r="CVE140" s="125"/>
      <c r="CVF140" s="125"/>
      <c r="CVG140" s="125"/>
      <c r="CVH140" s="126"/>
      <c r="CVI140" s="124" t="s">
        <v>237</v>
      </c>
      <c r="CVJ140" s="125"/>
      <c r="CVK140" s="125"/>
      <c r="CVL140" s="125"/>
      <c r="CVM140" s="125"/>
      <c r="CVN140" s="125"/>
      <c r="CVO140" s="125"/>
      <c r="CVP140" s="126"/>
      <c r="CVQ140" s="124" t="s">
        <v>237</v>
      </c>
      <c r="CVR140" s="125"/>
      <c r="CVS140" s="125"/>
      <c r="CVT140" s="125"/>
      <c r="CVU140" s="125"/>
      <c r="CVV140" s="125"/>
      <c r="CVW140" s="125"/>
      <c r="CVX140" s="126"/>
      <c r="CVY140" s="124" t="s">
        <v>237</v>
      </c>
      <c r="CVZ140" s="125"/>
      <c r="CWA140" s="125"/>
      <c r="CWB140" s="125"/>
      <c r="CWC140" s="125"/>
      <c r="CWD140" s="125"/>
      <c r="CWE140" s="125"/>
      <c r="CWF140" s="126"/>
      <c r="CWG140" s="124" t="s">
        <v>237</v>
      </c>
      <c r="CWH140" s="125"/>
      <c r="CWI140" s="125"/>
      <c r="CWJ140" s="125"/>
      <c r="CWK140" s="125"/>
      <c r="CWL140" s="125"/>
      <c r="CWM140" s="125"/>
      <c r="CWN140" s="126"/>
      <c r="CWO140" s="124" t="s">
        <v>237</v>
      </c>
      <c r="CWP140" s="125"/>
      <c r="CWQ140" s="125"/>
      <c r="CWR140" s="125"/>
      <c r="CWS140" s="125"/>
      <c r="CWT140" s="125"/>
      <c r="CWU140" s="125"/>
      <c r="CWV140" s="126"/>
      <c r="CWW140" s="124" t="s">
        <v>237</v>
      </c>
      <c r="CWX140" s="125"/>
      <c r="CWY140" s="125"/>
      <c r="CWZ140" s="125"/>
      <c r="CXA140" s="125"/>
      <c r="CXB140" s="125"/>
      <c r="CXC140" s="125"/>
      <c r="CXD140" s="126"/>
      <c r="CXE140" s="124" t="s">
        <v>237</v>
      </c>
      <c r="CXF140" s="125"/>
      <c r="CXG140" s="125"/>
      <c r="CXH140" s="125"/>
      <c r="CXI140" s="125"/>
      <c r="CXJ140" s="125"/>
      <c r="CXK140" s="125"/>
      <c r="CXL140" s="126"/>
      <c r="CXM140" s="124" t="s">
        <v>237</v>
      </c>
      <c r="CXN140" s="125"/>
      <c r="CXO140" s="125"/>
      <c r="CXP140" s="125"/>
      <c r="CXQ140" s="125"/>
      <c r="CXR140" s="125"/>
      <c r="CXS140" s="125"/>
      <c r="CXT140" s="126"/>
      <c r="CXU140" s="124" t="s">
        <v>237</v>
      </c>
      <c r="CXV140" s="125"/>
      <c r="CXW140" s="125"/>
      <c r="CXX140" s="125"/>
      <c r="CXY140" s="125"/>
      <c r="CXZ140" s="125"/>
      <c r="CYA140" s="125"/>
      <c r="CYB140" s="126"/>
      <c r="CYC140" s="124" t="s">
        <v>237</v>
      </c>
      <c r="CYD140" s="125"/>
      <c r="CYE140" s="125"/>
      <c r="CYF140" s="125"/>
      <c r="CYG140" s="125"/>
      <c r="CYH140" s="125"/>
      <c r="CYI140" s="125"/>
      <c r="CYJ140" s="126"/>
      <c r="CYK140" s="124" t="s">
        <v>237</v>
      </c>
      <c r="CYL140" s="125"/>
      <c r="CYM140" s="125"/>
      <c r="CYN140" s="125"/>
      <c r="CYO140" s="125"/>
      <c r="CYP140" s="125"/>
      <c r="CYQ140" s="125"/>
      <c r="CYR140" s="126"/>
      <c r="CYS140" s="124" t="s">
        <v>237</v>
      </c>
      <c r="CYT140" s="125"/>
      <c r="CYU140" s="125"/>
      <c r="CYV140" s="125"/>
      <c r="CYW140" s="125"/>
      <c r="CYX140" s="125"/>
      <c r="CYY140" s="125"/>
      <c r="CYZ140" s="126"/>
      <c r="CZA140" s="124" t="s">
        <v>237</v>
      </c>
      <c r="CZB140" s="125"/>
      <c r="CZC140" s="125"/>
      <c r="CZD140" s="125"/>
      <c r="CZE140" s="125"/>
      <c r="CZF140" s="125"/>
      <c r="CZG140" s="125"/>
      <c r="CZH140" s="126"/>
      <c r="CZI140" s="124" t="s">
        <v>237</v>
      </c>
      <c r="CZJ140" s="125"/>
      <c r="CZK140" s="125"/>
      <c r="CZL140" s="125"/>
      <c r="CZM140" s="125"/>
      <c r="CZN140" s="125"/>
      <c r="CZO140" s="125"/>
      <c r="CZP140" s="126"/>
      <c r="CZQ140" s="124" t="s">
        <v>237</v>
      </c>
      <c r="CZR140" s="125"/>
      <c r="CZS140" s="125"/>
      <c r="CZT140" s="125"/>
      <c r="CZU140" s="125"/>
      <c r="CZV140" s="125"/>
      <c r="CZW140" s="125"/>
      <c r="CZX140" s="126"/>
      <c r="CZY140" s="124" t="s">
        <v>237</v>
      </c>
      <c r="CZZ140" s="125"/>
      <c r="DAA140" s="125"/>
      <c r="DAB140" s="125"/>
      <c r="DAC140" s="125"/>
      <c r="DAD140" s="125"/>
      <c r="DAE140" s="125"/>
      <c r="DAF140" s="126"/>
      <c r="DAG140" s="124" t="s">
        <v>237</v>
      </c>
      <c r="DAH140" s="125"/>
      <c r="DAI140" s="125"/>
      <c r="DAJ140" s="125"/>
      <c r="DAK140" s="125"/>
      <c r="DAL140" s="125"/>
      <c r="DAM140" s="125"/>
      <c r="DAN140" s="126"/>
      <c r="DAO140" s="124" t="s">
        <v>237</v>
      </c>
      <c r="DAP140" s="125"/>
      <c r="DAQ140" s="125"/>
      <c r="DAR140" s="125"/>
      <c r="DAS140" s="125"/>
      <c r="DAT140" s="125"/>
      <c r="DAU140" s="125"/>
      <c r="DAV140" s="126"/>
      <c r="DAW140" s="124" t="s">
        <v>237</v>
      </c>
      <c r="DAX140" s="125"/>
      <c r="DAY140" s="125"/>
      <c r="DAZ140" s="125"/>
      <c r="DBA140" s="125"/>
      <c r="DBB140" s="125"/>
      <c r="DBC140" s="125"/>
      <c r="DBD140" s="126"/>
      <c r="DBE140" s="124" t="s">
        <v>237</v>
      </c>
      <c r="DBF140" s="125"/>
      <c r="DBG140" s="125"/>
      <c r="DBH140" s="125"/>
      <c r="DBI140" s="125"/>
      <c r="DBJ140" s="125"/>
      <c r="DBK140" s="125"/>
      <c r="DBL140" s="126"/>
      <c r="DBM140" s="124" t="s">
        <v>237</v>
      </c>
      <c r="DBN140" s="125"/>
      <c r="DBO140" s="125"/>
      <c r="DBP140" s="125"/>
      <c r="DBQ140" s="125"/>
      <c r="DBR140" s="125"/>
      <c r="DBS140" s="125"/>
      <c r="DBT140" s="126"/>
      <c r="DBU140" s="124" t="s">
        <v>237</v>
      </c>
      <c r="DBV140" s="125"/>
      <c r="DBW140" s="125"/>
      <c r="DBX140" s="125"/>
      <c r="DBY140" s="125"/>
      <c r="DBZ140" s="125"/>
      <c r="DCA140" s="125"/>
      <c r="DCB140" s="126"/>
      <c r="DCC140" s="124" t="s">
        <v>237</v>
      </c>
      <c r="DCD140" s="125"/>
      <c r="DCE140" s="125"/>
      <c r="DCF140" s="125"/>
      <c r="DCG140" s="125"/>
      <c r="DCH140" s="125"/>
      <c r="DCI140" s="125"/>
      <c r="DCJ140" s="126"/>
      <c r="DCK140" s="124" t="s">
        <v>237</v>
      </c>
      <c r="DCL140" s="125"/>
      <c r="DCM140" s="125"/>
      <c r="DCN140" s="125"/>
      <c r="DCO140" s="125"/>
      <c r="DCP140" s="125"/>
      <c r="DCQ140" s="125"/>
      <c r="DCR140" s="126"/>
      <c r="DCS140" s="124" t="s">
        <v>237</v>
      </c>
      <c r="DCT140" s="125"/>
      <c r="DCU140" s="125"/>
      <c r="DCV140" s="125"/>
      <c r="DCW140" s="125"/>
      <c r="DCX140" s="125"/>
      <c r="DCY140" s="125"/>
      <c r="DCZ140" s="126"/>
      <c r="DDA140" s="124" t="s">
        <v>237</v>
      </c>
      <c r="DDB140" s="125"/>
      <c r="DDC140" s="125"/>
      <c r="DDD140" s="125"/>
      <c r="DDE140" s="125"/>
      <c r="DDF140" s="125"/>
      <c r="DDG140" s="125"/>
      <c r="DDH140" s="126"/>
      <c r="DDI140" s="124" t="s">
        <v>237</v>
      </c>
      <c r="DDJ140" s="125"/>
      <c r="DDK140" s="125"/>
      <c r="DDL140" s="125"/>
      <c r="DDM140" s="125"/>
      <c r="DDN140" s="125"/>
      <c r="DDO140" s="125"/>
      <c r="DDP140" s="126"/>
      <c r="DDQ140" s="124" t="s">
        <v>237</v>
      </c>
      <c r="DDR140" s="125"/>
      <c r="DDS140" s="125"/>
      <c r="DDT140" s="125"/>
      <c r="DDU140" s="125"/>
      <c r="DDV140" s="125"/>
      <c r="DDW140" s="125"/>
      <c r="DDX140" s="126"/>
      <c r="DDY140" s="124" t="s">
        <v>237</v>
      </c>
      <c r="DDZ140" s="125"/>
      <c r="DEA140" s="125"/>
      <c r="DEB140" s="125"/>
      <c r="DEC140" s="125"/>
      <c r="DED140" s="125"/>
      <c r="DEE140" s="125"/>
      <c r="DEF140" s="126"/>
      <c r="DEG140" s="124" t="s">
        <v>237</v>
      </c>
      <c r="DEH140" s="125"/>
      <c r="DEI140" s="125"/>
      <c r="DEJ140" s="125"/>
      <c r="DEK140" s="125"/>
      <c r="DEL140" s="125"/>
      <c r="DEM140" s="125"/>
      <c r="DEN140" s="126"/>
      <c r="DEO140" s="124" t="s">
        <v>237</v>
      </c>
      <c r="DEP140" s="125"/>
      <c r="DEQ140" s="125"/>
      <c r="DER140" s="125"/>
      <c r="DES140" s="125"/>
      <c r="DET140" s="125"/>
      <c r="DEU140" s="125"/>
      <c r="DEV140" s="126"/>
      <c r="DEW140" s="124" t="s">
        <v>237</v>
      </c>
      <c r="DEX140" s="125"/>
      <c r="DEY140" s="125"/>
      <c r="DEZ140" s="125"/>
      <c r="DFA140" s="125"/>
      <c r="DFB140" s="125"/>
      <c r="DFC140" s="125"/>
      <c r="DFD140" s="126"/>
      <c r="DFE140" s="124" t="s">
        <v>237</v>
      </c>
      <c r="DFF140" s="125"/>
      <c r="DFG140" s="125"/>
      <c r="DFH140" s="125"/>
      <c r="DFI140" s="125"/>
      <c r="DFJ140" s="125"/>
      <c r="DFK140" s="125"/>
      <c r="DFL140" s="126"/>
      <c r="DFM140" s="124" t="s">
        <v>237</v>
      </c>
      <c r="DFN140" s="125"/>
      <c r="DFO140" s="125"/>
      <c r="DFP140" s="125"/>
      <c r="DFQ140" s="125"/>
      <c r="DFR140" s="125"/>
      <c r="DFS140" s="125"/>
      <c r="DFT140" s="126"/>
      <c r="DFU140" s="124" t="s">
        <v>237</v>
      </c>
      <c r="DFV140" s="125"/>
      <c r="DFW140" s="125"/>
      <c r="DFX140" s="125"/>
      <c r="DFY140" s="125"/>
      <c r="DFZ140" s="125"/>
      <c r="DGA140" s="125"/>
      <c r="DGB140" s="126"/>
      <c r="DGC140" s="124" t="s">
        <v>237</v>
      </c>
      <c r="DGD140" s="125"/>
      <c r="DGE140" s="125"/>
      <c r="DGF140" s="125"/>
      <c r="DGG140" s="125"/>
      <c r="DGH140" s="125"/>
      <c r="DGI140" s="125"/>
      <c r="DGJ140" s="126"/>
      <c r="DGK140" s="124" t="s">
        <v>237</v>
      </c>
      <c r="DGL140" s="125"/>
      <c r="DGM140" s="125"/>
      <c r="DGN140" s="125"/>
      <c r="DGO140" s="125"/>
      <c r="DGP140" s="125"/>
      <c r="DGQ140" s="125"/>
      <c r="DGR140" s="126"/>
      <c r="DGS140" s="124" t="s">
        <v>237</v>
      </c>
      <c r="DGT140" s="125"/>
      <c r="DGU140" s="125"/>
      <c r="DGV140" s="125"/>
      <c r="DGW140" s="125"/>
      <c r="DGX140" s="125"/>
      <c r="DGY140" s="125"/>
      <c r="DGZ140" s="126"/>
      <c r="DHA140" s="124" t="s">
        <v>237</v>
      </c>
      <c r="DHB140" s="125"/>
      <c r="DHC140" s="125"/>
      <c r="DHD140" s="125"/>
      <c r="DHE140" s="125"/>
      <c r="DHF140" s="125"/>
      <c r="DHG140" s="125"/>
      <c r="DHH140" s="126"/>
      <c r="DHI140" s="124" t="s">
        <v>237</v>
      </c>
      <c r="DHJ140" s="125"/>
      <c r="DHK140" s="125"/>
      <c r="DHL140" s="125"/>
      <c r="DHM140" s="125"/>
      <c r="DHN140" s="125"/>
      <c r="DHO140" s="125"/>
      <c r="DHP140" s="126"/>
      <c r="DHQ140" s="124" t="s">
        <v>237</v>
      </c>
      <c r="DHR140" s="125"/>
      <c r="DHS140" s="125"/>
      <c r="DHT140" s="125"/>
      <c r="DHU140" s="125"/>
      <c r="DHV140" s="125"/>
      <c r="DHW140" s="125"/>
      <c r="DHX140" s="126"/>
      <c r="DHY140" s="124" t="s">
        <v>237</v>
      </c>
      <c r="DHZ140" s="125"/>
      <c r="DIA140" s="125"/>
      <c r="DIB140" s="125"/>
      <c r="DIC140" s="125"/>
      <c r="DID140" s="125"/>
      <c r="DIE140" s="125"/>
      <c r="DIF140" s="126"/>
      <c r="DIG140" s="124" t="s">
        <v>237</v>
      </c>
      <c r="DIH140" s="125"/>
      <c r="DII140" s="125"/>
      <c r="DIJ140" s="125"/>
      <c r="DIK140" s="125"/>
      <c r="DIL140" s="125"/>
      <c r="DIM140" s="125"/>
      <c r="DIN140" s="126"/>
      <c r="DIO140" s="124" t="s">
        <v>237</v>
      </c>
      <c r="DIP140" s="125"/>
      <c r="DIQ140" s="125"/>
      <c r="DIR140" s="125"/>
      <c r="DIS140" s="125"/>
      <c r="DIT140" s="125"/>
      <c r="DIU140" s="125"/>
      <c r="DIV140" s="126"/>
      <c r="DIW140" s="124" t="s">
        <v>237</v>
      </c>
      <c r="DIX140" s="125"/>
      <c r="DIY140" s="125"/>
      <c r="DIZ140" s="125"/>
      <c r="DJA140" s="125"/>
      <c r="DJB140" s="125"/>
      <c r="DJC140" s="125"/>
      <c r="DJD140" s="126"/>
      <c r="DJE140" s="124" t="s">
        <v>237</v>
      </c>
      <c r="DJF140" s="125"/>
      <c r="DJG140" s="125"/>
      <c r="DJH140" s="125"/>
      <c r="DJI140" s="125"/>
      <c r="DJJ140" s="125"/>
      <c r="DJK140" s="125"/>
      <c r="DJL140" s="126"/>
      <c r="DJM140" s="124" t="s">
        <v>237</v>
      </c>
      <c r="DJN140" s="125"/>
      <c r="DJO140" s="125"/>
      <c r="DJP140" s="125"/>
      <c r="DJQ140" s="125"/>
      <c r="DJR140" s="125"/>
      <c r="DJS140" s="125"/>
      <c r="DJT140" s="126"/>
      <c r="DJU140" s="124" t="s">
        <v>237</v>
      </c>
      <c r="DJV140" s="125"/>
      <c r="DJW140" s="125"/>
      <c r="DJX140" s="125"/>
      <c r="DJY140" s="125"/>
      <c r="DJZ140" s="125"/>
      <c r="DKA140" s="125"/>
      <c r="DKB140" s="126"/>
      <c r="DKC140" s="124" t="s">
        <v>237</v>
      </c>
      <c r="DKD140" s="125"/>
      <c r="DKE140" s="125"/>
      <c r="DKF140" s="125"/>
      <c r="DKG140" s="125"/>
      <c r="DKH140" s="125"/>
      <c r="DKI140" s="125"/>
      <c r="DKJ140" s="126"/>
      <c r="DKK140" s="124" t="s">
        <v>237</v>
      </c>
      <c r="DKL140" s="125"/>
      <c r="DKM140" s="125"/>
      <c r="DKN140" s="125"/>
      <c r="DKO140" s="125"/>
      <c r="DKP140" s="125"/>
      <c r="DKQ140" s="125"/>
      <c r="DKR140" s="126"/>
      <c r="DKS140" s="124" t="s">
        <v>237</v>
      </c>
      <c r="DKT140" s="125"/>
      <c r="DKU140" s="125"/>
      <c r="DKV140" s="125"/>
      <c r="DKW140" s="125"/>
      <c r="DKX140" s="125"/>
      <c r="DKY140" s="125"/>
      <c r="DKZ140" s="126"/>
      <c r="DLA140" s="124" t="s">
        <v>237</v>
      </c>
      <c r="DLB140" s="125"/>
      <c r="DLC140" s="125"/>
      <c r="DLD140" s="125"/>
      <c r="DLE140" s="125"/>
      <c r="DLF140" s="125"/>
      <c r="DLG140" s="125"/>
      <c r="DLH140" s="126"/>
      <c r="DLI140" s="124" t="s">
        <v>237</v>
      </c>
      <c r="DLJ140" s="125"/>
      <c r="DLK140" s="125"/>
      <c r="DLL140" s="125"/>
      <c r="DLM140" s="125"/>
      <c r="DLN140" s="125"/>
      <c r="DLO140" s="125"/>
      <c r="DLP140" s="126"/>
      <c r="DLQ140" s="124" t="s">
        <v>237</v>
      </c>
      <c r="DLR140" s="125"/>
      <c r="DLS140" s="125"/>
      <c r="DLT140" s="125"/>
      <c r="DLU140" s="125"/>
      <c r="DLV140" s="125"/>
      <c r="DLW140" s="125"/>
      <c r="DLX140" s="126"/>
      <c r="DLY140" s="124" t="s">
        <v>237</v>
      </c>
      <c r="DLZ140" s="125"/>
      <c r="DMA140" s="125"/>
      <c r="DMB140" s="125"/>
      <c r="DMC140" s="125"/>
      <c r="DMD140" s="125"/>
      <c r="DME140" s="125"/>
      <c r="DMF140" s="126"/>
      <c r="DMG140" s="124" t="s">
        <v>237</v>
      </c>
      <c r="DMH140" s="125"/>
      <c r="DMI140" s="125"/>
      <c r="DMJ140" s="125"/>
      <c r="DMK140" s="125"/>
      <c r="DML140" s="125"/>
      <c r="DMM140" s="125"/>
      <c r="DMN140" s="126"/>
      <c r="DMO140" s="124" t="s">
        <v>237</v>
      </c>
      <c r="DMP140" s="125"/>
      <c r="DMQ140" s="125"/>
      <c r="DMR140" s="125"/>
      <c r="DMS140" s="125"/>
      <c r="DMT140" s="125"/>
      <c r="DMU140" s="125"/>
      <c r="DMV140" s="126"/>
      <c r="DMW140" s="124" t="s">
        <v>237</v>
      </c>
      <c r="DMX140" s="125"/>
      <c r="DMY140" s="125"/>
      <c r="DMZ140" s="125"/>
      <c r="DNA140" s="125"/>
      <c r="DNB140" s="125"/>
      <c r="DNC140" s="125"/>
      <c r="DND140" s="126"/>
      <c r="DNE140" s="124" t="s">
        <v>237</v>
      </c>
      <c r="DNF140" s="125"/>
      <c r="DNG140" s="125"/>
      <c r="DNH140" s="125"/>
      <c r="DNI140" s="125"/>
      <c r="DNJ140" s="125"/>
      <c r="DNK140" s="125"/>
      <c r="DNL140" s="126"/>
      <c r="DNM140" s="124" t="s">
        <v>237</v>
      </c>
      <c r="DNN140" s="125"/>
      <c r="DNO140" s="125"/>
      <c r="DNP140" s="125"/>
      <c r="DNQ140" s="125"/>
      <c r="DNR140" s="125"/>
      <c r="DNS140" s="125"/>
      <c r="DNT140" s="126"/>
      <c r="DNU140" s="124" t="s">
        <v>237</v>
      </c>
      <c r="DNV140" s="125"/>
      <c r="DNW140" s="125"/>
      <c r="DNX140" s="125"/>
      <c r="DNY140" s="125"/>
      <c r="DNZ140" s="125"/>
      <c r="DOA140" s="125"/>
      <c r="DOB140" s="126"/>
      <c r="DOC140" s="124" t="s">
        <v>237</v>
      </c>
      <c r="DOD140" s="125"/>
      <c r="DOE140" s="125"/>
      <c r="DOF140" s="125"/>
      <c r="DOG140" s="125"/>
      <c r="DOH140" s="125"/>
      <c r="DOI140" s="125"/>
      <c r="DOJ140" s="126"/>
      <c r="DOK140" s="124" t="s">
        <v>237</v>
      </c>
      <c r="DOL140" s="125"/>
      <c r="DOM140" s="125"/>
      <c r="DON140" s="125"/>
      <c r="DOO140" s="125"/>
      <c r="DOP140" s="125"/>
      <c r="DOQ140" s="125"/>
      <c r="DOR140" s="126"/>
      <c r="DOS140" s="124" t="s">
        <v>237</v>
      </c>
      <c r="DOT140" s="125"/>
      <c r="DOU140" s="125"/>
      <c r="DOV140" s="125"/>
      <c r="DOW140" s="125"/>
      <c r="DOX140" s="125"/>
      <c r="DOY140" s="125"/>
      <c r="DOZ140" s="126"/>
      <c r="DPA140" s="124" t="s">
        <v>237</v>
      </c>
      <c r="DPB140" s="125"/>
      <c r="DPC140" s="125"/>
      <c r="DPD140" s="125"/>
      <c r="DPE140" s="125"/>
      <c r="DPF140" s="125"/>
      <c r="DPG140" s="125"/>
      <c r="DPH140" s="126"/>
      <c r="DPI140" s="124" t="s">
        <v>237</v>
      </c>
      <c r="DPJ140" s="125"/>
      <c r="DPK140" s="125"/>
      <c r="DPL140" s="125"/>
      <c r="DPM140" s="125"/>
      <c r="DPN140" s="125"/>
      <c r="DPO140" s="125"/>
      <c r="DPP140" s="126"/>
      <c r="DPQ140" s="124" t="s">
        <v>237</v>
      </c>
      <c r="DPR140" s="125"/>
      <c r="DPS140" s="125"/>
      <c r="DPT140" s="125"/>
      <c r="DPU140" s="125"/>
      <c r="DPV140" s="125"/>
      <c r="DPW140" s="125"/>
      <c r="DPX140" s="126"/>
      <c r="DPY140" s="124" t="s">
        <v>237</v>
      </c>
      <c r="DPZ140" s="125"/>
      <c r="DQA140" s="125"/>
      <c r="DQB140" s="125"/>
      <c r="DQC140" s="125"/>
      <c r="DQD140" s="125"/>
      <c r="DQE140" s="125"/>
      <c r="DQF140" s="126"/>
      <c r="DQG140" s="124" t="s">
        <v>237</v>
      </c>
      <c r="DQH140" s="125"/>
      <c r="DQI140" s="125"/>
      <c r="DQJ140" s="125"/>
      <c r="DQK140" s="125"/>
      <c r="DQL140" s="125"/>
      <c r="DQM140" s="125"/>
      <c r="DQN140" s="126"/>
      <c r="DQO140" s="124" t="s">
        <v>237</v>
      </c>
      <c r="DQP140" s="125"/>
      <c r="DQQ140" s="125"/>
      <c r="DQR140" s="125"/>
      <c r="DQS140" s="125"/>
      <c r="DQT140" s="125"/>
      <c r="DQU140" s="125"/>
      <c r="DQV140" s="126"/>
      <c r="DQW140" s="124" t="s">
        <v>237</v>
      </c>
      <c r="DQX140" s="125"/>
      <c r="DQY140" s="125"/>
      <c r="DQZ140" s="125"/>
      <c r="DRA140" s="125"/>
      <c r="DRB140" s="125"/>
      <c r="DRC140" s="125"/>
      <c r="DRD140" s="126"/>
      <c r="DRE140" s="124" t="s">
        <v>237</v>
      </c>
      <c r="DRF140" s="125"/>
      <c r="DRG140" s="125"/>
      <c r="DRH140" s="125"/>
      <c r="DRI140" s="125"/>
      <c r="DRJ140" s="125"/>
      <c r="DRK140" s="125"/>
      <c r="DRL140" s="126"/>
      <c r="DRM140" s="124" t="s">
        <v>237</v>
      </c>
      <c r="DRN140" s="125"/>
      <c r="DRO140" s="125"/>
      <c r="DRP140" s="125"/>
      <c r="DRQ140" s="125"/>
      <c r="DRR140" s="125"/>
      <c r="DRS140" s="125"/>
      <c r="DRT140" s="126"/>
      <c r="DRU140" s="124" t="s">
        <v>237</v>
      </c>
      <c r="DRV140" s="125"/>
      <c r="DRW140" s="125"/>
      <c r="DRX140" s="125"/>
      <c r="DRY140" s="125"/>
      <c r="DRZ140" s="125"/>
      <c r="DSA140" s="125"/>
      <c r="DSB140" s="126"/>
      <c r="DSC140" s="124" t="s">
        <v>237</v>
      </c>
      <c r="DSD140" s="125"/>
      <c r="DSE140" s="125"/>
      <c r="DSF140" s="125"/>
      <c r="DSG140" s="125"/>
      <c r="DSH140" s="125"/>
      <c r="DSI140" s="125"/>
      <c r="DSJ140" s="126"/>
      <c r="DSK140" s="124" t="s">
        <v>237</v>
      </c>
      <c r="DSL140" s="125"/>
      <c r="DSM140" s="125"/>
      <c r="DSN140" s="125"/>
      <c r="DSO140" s="125"/>
      <c r="DSP140" s="125"/>
      <c r="DSQ140" s="125"/>
      <c r="DSR140" s="126"/>
      <c r="DSS140" s="124" t="s">
        <v>237</v>
      </c>
      <c r="DST140" s="125"/>
      <c r="DSU140" s="125"/>
      <c r="DSV140" s="125"/>
      <c r="DSW140" s="125"/>
      <c r="DSX140" s="125"/>
      <c r="DSY140" s="125"/>
      <c r="DSZ140" s="126"/>
      <c r="DTA140" s="124" t="s">
        <v>237</v>
      </c>
      <c r="DTB140" s="125"/>
      <c r="DTC140" s="125"/>
      <c r="DTD140" s="125"/>
      <c r="DTE140" s="125"/>
      <c r="DTF140" s="125"/>
      <c r="DTG140" s="125"/>
      <c r="DTH140" s="126"/>
      <c r="DTI140" s="124" t="s">
        <v>237</v>
      </c>
      <c r="DTJ140" s="125"/>
      <c r="DTK140" s="125"/>
      <c r="DTL140" s="125"/>
      <c r="DTM140" s="125"/>
      <c r="DTN140" s="125"/>
      <c r="DTO140" s="125"/>
      <c r="DTP140" s="126"/>
      <c r="DTQ140" s="124" t="s">
        <v>237</v>
      </c>
      <c r="DTR140" s="125"/>
      <c r="DTS140" s="125"/>
      <c r="DTT140" s="125"/>
      <c r="DTU140" s="125"/>
      <c r="DTV140" s="125"/>
      <c r="DTW140" s="125"/>
      <c r="DTX140" s="126"/>
      <c r="DTY140" s="124" t="s">
        <v>237</v>
      </c>
      <c r="DTZ140" s="125"/>
      <c r="DUA140" s="125"/>
      <c r="DUB140" s="125"/>
      <c r="DUC140" s="125"/>
      <c r="DUD140" s="125"/>
      <c r="DUE140" s="125"/>
      <c r="DUF140" s="126"/>
      <c r="DUG140" s="124" t="s">
        <v>237</v>
      </c>
      <c r="DUH140" s="125"/>
      <c r="DUI140" s="125"/>
      <c r="DUJ140" s="125"/>
      <c r="DUK140" s="125"/>
      <c r="DUL140" s="125"/>
      <c r="DUM140" s="125"/>
      <c r="DUN140" s="126"/>
      <c r="DUO140" s="124" t="s">
        <v>237</v>
      </c>
      <c r="DUP140" s="125"/>
      <c r="DUQ140" s="125"/>
      <c r="DUR140" s="125"/>
      <c r="DUS140" s="125"/>
      <c r="DUT140" s="125"/>
      <c r="DUU140" s="125"/>
      <c r="DUV140" s="126"/>
      <c r="DUW140" s="124" t="s">
        <v>237</v>
      </c>
      <c r="DUX140" s="125"/>
      <c r="DUY140" s="125"/>
      <c r="DUZ140" s="125"/>
      <c r="DVA140" s="125"/>
      <c r="DVB140" s="125"/>
      <c r="DVC140" s="125"/>
      <c r="DVD140" s="126"/>
      <c r="DVE140" s="124" t="s">
        <v>237</v>
      </c>
      <c r="DVF140" s="125"/>
      <c r="DVG140" s="125"/>
      <c r="DVH140" s="125"/>
      <c r="DVI140" s="125"/>
      <c r="DVJ140" s="125"/>
      <c r="DVK140" s="125"/>
      <c r="DVL140" s="126"/>
      <c r="DVM140" s="124" t="s">
        <v>237</v>
      </c>
      <c r="DVN140" s="125"/>
      <c r="DVO140" s="125"/>
      <c r="DVP140" s="125"/>
      <c r="DVQ140" s="125"/>
      <c r="DVR140" s="125"/>
      <c r="DVS140" s="125"/>
      <c r="DVT140" s="126"/>
      <c r="DVU140" s="124" t="s">
        <v>237</v>
      </c>
      <c r="DVV140" s="125"/>
      <c r="DVW140" s="125"/>
      <c r="DVX140" s="125"/>
      <c r="DVY140" s="125"/>
      <c r="DVZ140" s="125"/>
      <c r="DWA140" s="125"/>
      <c r="DWB140" s="126"/>
      <c r="DWC140" s="124" t="s">
        <v>237</v>
      </c>
      <c r="DWD140" s="125"/>
      <c r="DWE140" s="125"/>
      <c r="DWF140" s="125"/>
      <c r="DWG140" s="125"/>
      <c r="DWH140" s="125"/>
      <c r="DWI140" s="125"/>
      <c r="DWJ140" s="126"/>
      <c r="DWK140" s="124" t="s">
        <v>237</v>
      </c>
      <c r="DWL140" s="125"/>
      <c r="DWM140" s="125"/>
      <c r="DWN140" s="125"/>
      <c r="DWO140" s="125"/>
      <c r="DWP140" s="125"/>
      <c r="DWQ140" s="125"/>
      <c r="DWR140" s="126"/>
      <c r="DWS140" s="124" t="s">
        <v>237</v>
      </c>
      <c r="DWT140" s="125"/>
      <c r="DWU140" s="125"/>
      <c r="DWV140" s="125"/>
      <c r="DWW140" s="125"/>
      <c r="DWX140" s="125"/>
      <c r="DWY140" s="125"/>
      <c r="DWZ140" s="126"/>
      <c r="DXA140" s="124" t="s">
        <v>237</v>
      </c>
      <c r="DXB140" s="125"/>
      <c r="DXC140" s="125"/>
      <c r="DXD140" s="125"/>
      <c r="DXE140" s="125"/>
      <c r="DXF140" s="125"/>
      <c r="DXG140" s="125"/>
      <c r="DXH140" s="126"/>
      <c r="DXI140" s="124" t="s">
        <v>237</v>
      </c>
      <c r="DXJ140" s="125"/>
      <c r="DXK140" s="125"/>
      <c r="DXL140" s="125"/>
      <c r="DXM140" s="125"/>
      <c r="DXN140" s="125"/>
      <c r="DXO140" s="125"/>
      <c r="DXP140" s="126"/>
      <c r="DXQ140" s="124" t="s">
        <v>237</v>
      </c>
      <c r="DXR140" s="125"/>
      <c r="DXS140" s="125"/>
      <c r="DXT140" s="125"/>
      <c r="DXU140" s="125"/>
      <c r="DXV140" s="125"/>
      <c r="DXW140" s="125"/>
      <c r="DXX140" s="126"/>
      <c r="DXY140" s="124" t="s">
        <v>237</v>
      </c>
      <c r="DXZ140" s="125"/>
      <c r="DYA140" s="125"/>
      <c r="DYB140" s="125"/>
      <c r="DYC140" s="125"/>
      <c r="DYD140" s="125"/>
      <c r="DYE140" s="125"/>
      <c r="DYF140" s="126"/>
      <c r="DYG140" s="124" t="s">
        <v>237</v>
      </c>
      <c r="DYH140" s="125"/>
      <c r="DYI140" s="125"/>
      <c r="DYJ140" s="125"/>
      <c r="DYK140" s="125"/>
      <c r="DYL140" s="125"/>
      <c r="DYM140" s="125"/>
      <c r="DYN140" s="126"/>
      <c r="DYO140" s="124" t="s">
        <v>237</v>
      </c>
      <c r="DYP140" s="125"/>
      <c r="DYQ140" s="125"/>
      <c r="DYR140" s="125"/>
      <c r="DYS140" s="125"/>
      <c r="DYT140" s="125"/>
      <c r="DYU140" s="125"/>
      <c r="DYV140" s="126"/>
      <c r="DYW140" s="124" t="s">
        <v>237</v>
      </c>
      <c r="DYX140" s="125"/>
      <c r="DYY140" s="125"/>
      <c r="DYZ140" s="125"/>
      <c r="DZA140" s="125"/>
      <c r="DZB140" s="125"/>
      <c r="DZC140" s="125"/>
      <c r="DZD140" s="126"/>
      <c r="DZE140" s="124" t="s">
        <v>237</v>
      </c>
      <c r="DZF140" s="125"/>
      <c r="DZG140" s="125"/>
      <c r="DZH140" s="125"/>
      <c r="DZI140" s="125"/>
      <c r="DZJ140" s="125"/>
      <c r="DZK140" s="125"/>
      <c r="DZL140" s="126"/>
      <c r="DZM140" s="124" t="s">
        <v>237</v>
      </c>
      <c r="DZN140" s="125"/>
      <c r="DZO140" s="125"/>
      <c r="DZP140" s="125"/>
      <c r="DZQ140" s="125"/>
      <c r="DZR140" s="125"/>
      <c r="DZS140" s="125"/>
      <c r="DZT140" s="126"/>
      <c r="DZU140" s="124" t="s">
        <v>237</v>
      </c>
      <c r="DZV140" s="125"/>
      <c r="DZW140" s="125"/>
      <c r="DZX140" s="125"/>
      <c r="DZY140" s="125"/>
      <c r="DZZ140" s="125"/>
      <c r="EAA140" s="125"/>
      <c r="EAB140" s="126"/>
      <c r="EAC140" s="124" t="s">
        <v>237</v>
      </c>
      <c r="EAD140" s="125"/>
      <c r="EAE140" s="125"/>
      <c r="EAF140" s="125"/>
      <c r="EAG140" s="125"/>
      <c r="EAH140" s="125"/>
      <c r="EAI140" s="125"/>
      <c r="EAJ140" s="126"/>
      <c r="EAK140" s="124" t="s">
        <v>237</v>
      </c>
      <c r="EAL140" s="125"/>
      <c r="EAM140" s="125"/>
      <c r="EAN140" s="125"/>
      <c r="EAO140" s="125"/>
      <c r="EAP140" s="125"/>
      <c r="EAQ140" s="125"/>
      <c r="EAR140" s="126"/>
      <c r="EAS140" s="124" t="s">
        <v>237</v>
      </c>
      <c r="EAT140" s="125"/>
      <c r="EAU140" s="125"/>
      <c r="EAV140" s="125"/>
      <c r="EAW140" s="125"/>
      <c r="EAX140" s="125"/>
      <c r="EAY140" s="125"/>
      <c r="EAZ140" s="126"/>
      <c r="EBA140" s="124" t="s">
        <v>237</v>
      </c>
      <c r="EBB140" s="125"/>
      <c r="EBC140" s="125"/>
      <c r="EBD140" s="125"/>
      <c r="EBE140" s="125"/>
      <c r="EBF140" s="125"/>
      <c r="EBG140" s="125"/>
      <c r="EBH140" s="126"/>
      <c r="EBI140" s="124" t="s">
        <v>237</v>
      </c>
      <c r="EBJ140" s="125"/>
      <c r="EBK140" s="125"/>
      <c r="EBL140" s="125"/>
      <c r="EBM140" s="125"/>
      <c r="EBN140" s="125"/>
      <c r="EBO140" s="125"/>
      <c r="EBP140" s="126"/>
      <c r="EBQ140" s="124" t="s">
        <v>237</v>
      </c>
      <c r="EBR140" s="125"/>
      <c r="EBS140" s="125"/>
      <c r="EBT140" s="125"/>
      <c r="EBU140" s="125"/>
      <c r="EBV140" s="125"/>
      <c r="EBW140" s="125"/>
      <c r="EBX140" s="126"/>
      <c r="EBY140" s="124" t="s">
        <v>237</v>
      </c>
      <c r="EBZ140" s="125"/>
      <c r="ECA140" s="125"/>
      <c r="ECB140" s="125"/>
      <c r="ECC140" s="125"/>
      <c r="ECD140" s="125"/>
      <c r="ECE140" s="125"/>
      <c r="ECF140" s="126"/>
      <c r="ECG140" s="124" t="s">
        <v>237</v>
      </c>
      <c r="ECH140" s="125"/>
      <c r="ECI140" s="125"/>
      <c r="ECJ140" s="125"/>
      <c r="ECK140" s="125"/>
      <c r="ECL140" s="125"/>
      <c r="ECM140" s="125"/>
      <c r="ECN140" s="126"/>
      <c r="ECO140" s="124" t="s">
        <v>237</v>
      </c>
      <c r="ECP140" s="125"/>
      <c r="ECQ140" s="125"/>
      <c r="ECR140" s="125"/>
      <c r="ECS140" s="125"/>
      <c r="ECT140" s="125"/>
      <c r="ECU140" s="125"/>
      <c r="ECV140" s="126"/>
      <c r="ECW140" s="124" t="s">
        <v>237</v>
      </c>
      <c r="ECX140" s="125"/>
      <c r="ECY140" s="125"/>
      <c r="ECZ140" s="125"/>
      <c r="EDA140" s="125"/>
      <c r="EDB140" s="125"/>
      <c r="EDC140" s="125"/>
      <c r="EDD140" s="126"/>
      <c r="EDE140" s="124" t="s">
        <v>237</v>
      </c>
      <c r="EDF140" s="125"/>
      <c r="EDG140" s="125"/>
      <c r="EDH140" s="125"/>
      <c r="EDI140" s="125"/>
      <c r="EDJ140" s="125"/>
      <c r="EDK140" s="125"/>
      <c r="EDL140" s="126"/>
      <c r="EDM140" s="124" t="s">
        <v>237</v>
      </c>
      <c r="EDN140" s="125"/>
      <c r="EDO140" s="125"/>
      <c r="EDP140" s="125"/>
      <c r="EDQ140" s="125"/>
      <c r="EDR140" s="125"/>
      <c r="EDS140" s="125"/>
      <c r="EDT140" s="126"/>
      <c r="EDU140" s="124" t="s">
        <v>237</v>
      </c>
      <c r="EDV140" s="125"/>
      <c r="EDW140" s="125"/>
      <c r="EDX140" s="125"/>
      <c r="EDY140" s="125"/>
      <c r="EDZ140" s="125"/>
      <c r="EEA140" s="125"/>
      <c r="EEB140" s="126"/>
      <c r="EEC140" s="124" t="s">
        <v>237</v>
      </c>
      <c r="EED140" s="125"/>
      <c r="EEE140" s="125"/>
      <c r="EEF140" s="125"/>
      <c r="EEG140" s="125"/>
      <c r="EEH140" s="125"/>
      <c r="EEI140" s="125"/>
      <c r="EEJ140" s="126"/>
      <c r="EEK140" s="124" t="s">
        <v>237</v>
      </c>
      <c r="EEL140" s="125"/>
      <c r="EEM140" s="125"/>
      <c r="EEN140" s="125"/>
      <c r="EEO140" s="125"/>
      <c r="EEP140" s="125"/>
      <c r="EEQ140" s="125"/>
      <c r="EER140" s="126"/>
      <c r="EES140" s="124" t="s">
        <v>237</v>
      </c>
      <c r="EET140" s="125"/>
      <c r="EEU140" s="125"/>
      <c r="EEV140" s="125"/>
      <c r="EEW140" s="125"/>
      <c r="EEX140" s="125"/>
      <c r="EEY140" s="125"/>
      <c r="EEZ140" s="126"/>
      <c r="EFA140" s="124" t="s">
        <v>237</v>
      </c>
      <c r="EFB140" s="125"/>
      <c r="EFC140" s="125"/>
      <c r="EFD140" s="125"/>
      <c r="EFE140" s="125"/>
      <c r="EFF140" s="125"/>
      <c r="EFG140" s="125"/>
      <c r="EFH140" s="126"/>
      <c r="EFI140" s="124" t="s">
        <v>237</v>
      </c>
      <c r="EFJ140" s="125"/>
      <c r="EFK140" s="125"/>
      <c r="EFL140" s="125"/>
      <c r="EFM140" s="125"/>
      <c r="EFN140" s="125"/>
      <c r="EFO140" s="125"/>
      <c r="EFP140" s="126"/>
      <c r="EFQ140" s="124" t="s">
        <v>237</v>
      </c>
      <c r="EFR140" s="125"/>
      <c r="EFS140" s="125"/>
      <c r="EFT140" s="125"/>
      <c r="EFU140" s="125"/>
      <c r="EFV140" s="125"/>
      <c r="EFW140" s="125"/>
      <c r="EFX140" s="126"/>
      <c r="EFY140" s="124" t="s">
        <v>237</v>
      </c>
      <c r="EFZ140" s="125"/>
      <c r="EGA140" s="125"/>
      <c r="EGB140" s="125"/>
      <c r="EGC140" s="125"/>
      <c r="EGD140" s="125"/>
      <c r="EGE140" s="125"/>
      <c r="EGF140" s="126"/>
      <c r="EGG140" s="124" t="s">
        <v>237</v>
      </c>
      <c r="EGH140" s="125"/>
      <c r="EGI140" s="125"/>
      <c r="EGJ140" s="125"/>
      <c r="EGK140" s="125"/>
      <c r="EGL140" s="125"/>
      <c r="EGM140" s="125"/>
      <c r="EGN140" s="126"/>
      <c r="EGO140" s="124" t="s">
        <v>237</v>
      </c>
      <c r="EGP140" s="125"/>
      <c r="EGQ140" s="125"/>
      <c r="EGR140" s="125"/>
      <c r="EGS140" s="125"/>
      <c r="EGT140" s="125"/>
      <c r="EGU140" s="125"/>
      <c r="EGV140" s="126"/>
      <c r="EGW140" s="124" t="s">
        <v>237</v>
      </c>
      <c r="EGX140" s="125"/>
      <c r="EGY140" s="125"/>
      <c r="EGZ140" s="125"/>
      <c r="EHA140" s="125"/>
      <c r="EHB140" s="125"/>
      <c r="EHC140" s="125"/>
      <c r="EHD140" s="126"/>
      <c r="EHE140" s="124" t="s">
        <v>237</v>
      </c>
      <c r="EHF140" s="125"/>
      <c r="EHG140" s="125"/>
      <c r="EHH140" s="125"/>
      <c r="EHI140" s="125"/>
      <c r="EHJ140" s="125"/>
      <c r="EHK140" s="125"/>
      <c r="EHL140" s="126"/>
      <c r="EHM140" s="124" t="s">
        <v>237</v>
      </c>
      <c r="EHN140" s="125"/>
      <c r="EHO140" s="125"/>
      <c r="EHP140" s="125"/>
      <c r="EHQ140" s="125"/>
      <c r="EHR140" s="125"/>
      <c r="EHS140" s="125"/>
      <c r="EHT140" s="126"/>
      <c r="EHU140" s="124" t="s">
        <v>237</v>
      </c>
      <c r="EHV140" s="125"/>
      <c r="EHW140" s="125"/>
      <c r="EHX140" s="125"/>
      <c r="EHY140" s="125"/>
      <c r="EHZ140" s="125"/>
      <c r="EIA140" s="125"/>
      <c r="EIB140" s="126"/>
      <c r="EIC140" s="124" t="s">
        <v>237</v>
      </c>
      <c r="EID140" s="125"/>
      <c r="EIE140" s="125"/>
      <c r="EIF140" s="125"/>
      <c r="EIG140" s="125"/>
      <c r="EIH140" s="125"/>
      <c r="EII140" s="125"/>
      <c r="EIJ140" s="126"/>
      <c r="EIK140" s="124" t="s">
        <v>237</v>
      </c>
      <c r="EIL140" s="125"/>
      <c r="EIM140" s="125"/>
      <c r="EIN140" s="125"/>
      <c r="EIO140" s="125"/>
      <c r="EIP140" s="125"/>
      <c r="EIQ140" s="125"/>
      <c r="EIR140" s="126"/>
      <c r="EIS140" s="124" t="s">
        <v>237</v>
      </c>
      <c r="EIT140" s="125"/>
      <c r="EIU140" s="125"/>
      <c r="EIV140" s="125"/>
      <c r="EIW140" s="125"/>
      <c r="EIX140" s="125"/>
      <c r="EIY140" s="125"/>
      <c r="EIZ140" s="126"/>
      <c r="EJA140" s="124" t="s">
        <v>237</v>
      </c>
      <c r="EJB140" s="125"/>
      <c r="EJC140" s="125"/>
      <c r="EJD140" s="125"/>
      <c r="EJE140" s="125"/>
      <c r="EJF140" s="125"/>
      <c r="EJG140" s="125"/>
      <c r="EJH140" s="126"/>
      <c r="EJI140" s="124" t="s">
        <v>237</v>
      </c>
      <c r="EJJ140" s="125"/>
      <c r="EJK140" s="125"/>
      <c r="EJL140" s="125"/>
      <c r="EJM140" s="125"/>
      <c r="EJN140" s="125"/>
      <c r="EJO140" s="125"/>
      <c r="EJP140" s="126"/>
      <c r="EJQ140" s="124" t="s">
        <v>237</v>
      </c>
      <c r="EJR140" s="125"/>
      <c r="EJS140" s="125"/>
      <c r="EJT140" s="125"/>
      <c r="EJU140" s="125"/>
      <c r="EJV140" s="125"/>
      <c r="EJW140" s="125"/>
      <c r="EJX140" s="126"/>
      <c r="EJY140" s="124" t="s">
        <v>237</v>
      </c>
      <c r="EJZ140" s="125"/>
      <c r="EKA140" s="125"/>
      <c r="EKB140" s="125"/>
      <c r="EKC140" s="125"/>
      <c r="EKD140" s="125"/>
      <c r="EKE140" s="125"/>
      <c r="EKF140" s="126"/>
      <c r="EKG140" s="124" t="s">
        <v>237</v>
      </c>
      <c r="EKH140" s="125"/>
      <c r="EKI140" s="125"/>
      <c r="EKJ140" s="125"/>
      <c r="EKK140" s="125"/>
      <c r="EKL140" s="125"/>
      <c r="EKM140" s="125"/>
      <c r="EKN140" s="126"/>
      <c r="EKO140" s="124" t="s">
        <v>237</v>
      </c>
      <c r="EKP140" s="125"/>
      <c r="EKQ140" s="125"/>
      <c r="EKR140" s="125"/>
      <c r="EKS140" s="125"/>
      <c r="EKT140" s="125"/>
      <c r="EKU140" s="125"/>
      <c r="EKV140" s="126"/>
      <c r="EKW140" s="124" t="s">
        <v>237</v>
      </c>
      <c r="EKX140" s="125"/>
      <c r="EKY140" s="125"/>
      <c r="EKZ140" s="125"/>
      <c r="ELA140" s="125"/>
      <c r="ELB140" s="125"/>
      <c r="ELC140" s="125"/>
      <c r="ELD140" s="126"/>
      <c r="ELE140" s="124" t="s">
        <v>237</v>
      </c>
      <c r="ELF140" s="125"/>
      <c r="ELG140" s="125"/>
      <c r="ELH140" s="125"/>
      <c r="ELI140" s="125"/>
      <c r="ELJ140" s="125"/>
      <c r="ELK140" s="125"/>
      <c r="ELL140" s="126"/>
      <c r="ELM140" s="124" t="s">
        <v>237</v>
      </c>
      <c r="ELN140" s="125"/>
      <c r="ELO140" s="125"/>
      <c r="ELP140" s="125"/>
      <c r="ELQ140" s="125"/>
      <c r="ELR140" s="125"/>
      <c r="ELS140" s="125"/>
      <c r="ELT140" s="126"/>
      <c r="ELU140" s="124" t="s">
        <v>237</v>
      </c>
      <c r="ELV140" s="125"/>
      <c r="ELW140" s="125"/>
      <c r="ELX140" s="125"/>
      <c r="ELY140" s="125"/>
      <c r="ELZ140" s="125"/>
      <c r="EMA140" s="125"/>
      <c r="EMB140" s="126"/>
      <c r="EMC140" s="124" t="s">
        <v>237</v>
      </c>
      <c r="EMD140" s="125"/>
      <c r="EME140" s="125"/>
      <c r="EMF140" s="125"/>
      <c r="EMG140" s="125"/>
      <c r="EMH140" s="125"/>
      <c r="EMI140" s="125"/>
      <c r="EMJ140" s="126"/>
      <c r="EMK140" s="124" t="s">
        <v>237</v>
      </c>
      <c r="EML140" s="125"/>
      <c r="EMM140" s="125"/>
      <c r="EMN140" s="125"/>
      <c r="EMO140" s="125"/>
      <c r="EMP140" s="125"/>
      <c r="EMQ140" s="125"/>
      <c r="EMR140" s="126"/>
      <c r="EMS140" s="124" t="s">
        <v>237</v>
      </c>
      <c r="EMT140" s="125"/>
      <c r="EMU140" s="125"/>
      <c r="EMV140" s="125"/>
      <c r="EMW140" s="125"/>
      <c r="EMX140" s="125"/>
      <c r="EMY140" s="125"/>
      <c r="EMZ140" s="126"/>
      <c r="ENA140" s="124" t="s">
        <v>237</v>
      </c>
      <c r="ENB140" s="125"/>
      <c r="ENC140" s="125"/>
      <c r="END140" s="125"/>
      <c r="ENE140" s="125"/>
      <c r="ENF140" s="125"/>
      <c r="ENG140" s="125"/>
      <c r="ENH140" s="126"/>
      <c r="ENI140" s="124" t="s">
        <v>237</v>
      </c>
      <c r="ENJ140" s="125"/>
      <c r="ENK140" s="125"/>
      <c r="ENL140" s="125"/>
      <c r="ENM140" s="125"/>
      <c r="ENN140" s="125"/>
      <c r="ENO140" s="125"/>
      <c r="ENP140" s="126"/>
      <c r="ENQ140" s="124" t="s">
        <v>237</v>
      </c>
      <c r="ENR140" s="125"/>
      <c r="ENS140" s="125"/>
      <c r="ENT140" s="125"/>
      <c r="ENU140" s="125"/>
      <c r="ENV140" s="125"/>
      <c r="ENW140" s="125"/>
      <c r="ENX140" s="126"/>
      <c r="ENY140" s="124" t="s">
        <v>237</v>
      </c>
      <c r="ENZ140" s="125"/>
      <c r="EOA140" s="125"/>
      <c r="EOB140" s="125"/>
      <c r="EOC140" s="125"/>
      <c r="EOD140" s="125"/>
      <c r="EOE140" s="125"/>
      <c r="EOF140" s="126"/>
      <c r="EOG140" s="124" t="s">
        <v>237</v>
      </c>
      <c r="EOH140" s="125"/>
      <c r="EOI140" s="125"/>
      <c r="EOJ140" s="125"/>
      <c r="EOK140" s="125"/>
      <c r="EOL140" s="125"/>
      <c r="EOM140" s="125"/>
      <c r="EON140" s="126"/>
      <c r="EOO140" s="124" t="s">
        <v>237</v>
      </c>
      <c r="EOP140" s="125"/>
      <c r="EOQ140" s="125"/>
      <c r="EOR140" s="125"/>
      <c r="EOS140" s="125"/>
      <c r="EOT140" s="125"/>
      <c r="EOU140" s="125"/>
      <c r="EOV140" s="126"/>
      <c r="EOW140" s="124" t="s">
        <v>237</v>
      </c>
      <c r="EOX140" s="125"/>
      <c r="EOY140" s="125"/>
      <c r="EOZ140" s="125"/>
      <c r="EPA140" s="125"/>
      <c r="EPB140" s="125"/>
      <c r="EPC140" s="125"/>
      <c r="EPD140" s="126"/>
      <c r="EPE140" s="124" t="s">
        <v>237</v>
      </c>
      <c r="EPF140" s="125"/>
      <c r="EPG140" s="125"/>
      <c r="EPH140" s="125"/>
      <c r="EPI140" s="125"/>
      <c r="EPJ140" s="125"/>
      <c r="EPK140" s="125"/>
      <c r="EPL140" s="126"/>
      <c r="EPM140" s="124" t="s">
        <v>237</v>
      </c>
      <c r="EPN140" s="125"/>
      <c r="EPO140" s="125"/>
      <c r="EPP140" s="125"/>
      <c r="EPQ140" s="125"/>
      <c r="EPR140" s="125"/>
      <c r="EPS140" s="125"/>
      <c r="EPT140" s="126"/>
      <c r="EPU140" s="124" t="s">
        <v>237</v>
      </c>
      <c r="EPV140" s="125"/>
      <c r="EPW140" s="125"/>
      <c r="EPX140" s="125"/>
      <c r="EPY140" s="125"/>
      <c r="EPZ140" s="125"/>
      <c r="EQA140" s="125"/>
      <c r="EQB140" s="126"/>
      <c r="EQC140" s="124" t="s">
        <v>237</v>
      </c>
      <c r="EQD140" s="125"/>
      <c r="EQE140" s="125"/>
      <c r="EQF140" s="125"/>
      <c r="EQG140" s="125"/>
      <c r="EQH140" s="125"/>
      <c r="EQI140" s="125"/>
      <c r="EQJ140" s="126"/>
      <c r="EQK140" s="124" t="s">
        <v>237</v>
      </c>
      <c r="EQL140" s="125"/>
      <c r="EQM140" s="125"/>
      <c r="EQN140" s="125"/>
      <c r="EQO140" s="125"/>
      <c r="EQP140" s="125"/>
      <c r="EQQ140" s="125"/>
      <c r="EQR140" s="126"/>
      <c r="EQS140" s="124" t="s">
        <v>237</v>
      </c>
      <c r="EQT140" s="125"/>
      <c r="EQU140" s="125"/>
      <c r="EQV140" s="125"/>
      <c r="EQW140" s="125"/>
      <c r="EQX140" s="125"/>
      <c r="EQY140" s="125"/>
      <c r="EQZ140" s="126"/>
      <c r="ERA140" s="124" t="s">
        <v>237</v>
      </c>
      <c r="ERB140" s="125"/>
      <c r="ERC140" s="125"/>
      <c r="ERD140" s="125"/>
      <c r="ERE140" s="125"/>
      <c r="ERF140" s="125"/>
      <c r="ERG140" s="125"/>
      <c r="ERH140" s="126"/>
      <c r="ERI140" s="124" t="s">
        <v>237</v>
      </c>
      <c r="ERJ140" s="125"/>
      <c r="ERK140" s="125"/>
      <c r="ERL140" s="125"/>
      <c r="ERM140" s="125"/>
      <c r="ERN140" s="125"/>
      <c r="ERO140" s="125"/>
      <c r="ERP140" s="126"/>
      <c r="ERQ140" s="124" t="s">
        <v>237</v>
      </c>
      <c r="ERR140" s="125"/>
      <c r="ERS140" s="125"/>
      <c r="ERT140" s="125"/>
      <c r="ERU140" s="125"/>
      <c r="ERV140" s="125"/>
      <c r="ERW140" s="125"/>
      <c r="ERX140" s="126"/>
      <c r="ERY140" s="124" t="s">
        <v>237</v>
      </c>
      <c r="ERZ140" s="125"/>
      <c r="ESA140" s="125"/>
      <c r="ESB140" s="125"/>
      <c r="ESC140" s="125"/>
      <c r="ESD140" s="125"/>
      <c r="ESE140" s="125"/>
      <c r="ESF140" s="126"/>
      <c r="ESG140" s="124" t="s">
        <v>237</v>
      </c>
      <c r="ESH140" s="125"/>
      <c r="ESI140" s="125"/>
      <c r="ESJ140" s="125"/>
      <c r="ESK140" s="125"/>
      <c r="ESL140" s="125"/>
      <c r="ESM140" s="125"/>
      <c r="ESN140" s="126"/>
      <c r="ESO140" s="124" t="s">
        <v>237</v>
      </c>
      <c r="ESP140" s="125"/>
      <c r="ESQ140" s="125"/>
      <c r="ESR140" s="125"/>
      <c r="ESS140" s="125"/>
      <c r="EST140" s="125"/>
      <c r="ESU140" s="125"/>
      <c r="ESV140" s="126"/>
      <c r="ESW140" s="124" t="s">
        <v>237</v>
      </c>
      <c r="ESX140" s="125"/>
      <c r="ESY140" s="125"/>
      <c r="ESZ140" s="125"/>
      <c r="ETA140" s="125"/>
      <c r="ETB140" s="125"/>
      <c r="ETC140" s="125"/>
      <c r="ETD140" s="126"/>
      <c r="ETE140" s="124" t="s">
        <v>237</v>
      </c>
      <c r="ETF140" s="125"/>
      <c r="ETG140" s="125"/>
      <c r="ETH140" s="125"/>
      <c r="ETI140" s="125"/>
      <c r="ETJ140" s="125"/>
      <c r="ETK140" s="125"/>
      <c r="ETL140" s="126"/>
      <c r="ETM140" s="124" t="s">
        <v>237</v>
      </c>
      <c r="ETN140" s="125"/>
      <c r="ETO140" s="125"/>
      <c r="ETP140" s="125"/>
      <c r="ETQ140" s="125"/>
      <c r="ETR140" s="125"/>
      <c r="ETS140" s="125"/>
      <c r="ETT140" s="126"/>
      <c r="ETU140" s="124" t="s">
        <v>237</v>
      </c>
      <c r="ETV140" s="125"/>
      <c r="ETW140" s="125"/>
      <c r="ETX140" s="125"/>
      <c r="ETY140" s="125"/>
      <c r="ETZ140" s="125"/>
      <c r="EUA140" s="125"/>
      <c r="EUB140" s="126"/>
      <c r="EUC140" s="124" t="s">
        <v>237</v>
      </c>
      <c r="EUD140" s="125"/>
      <c r="EUE140" s="125"/>
      <c r="EUF140" s="125"/>
      <c r="EUG140" s="125"/>
      <c r="EUH140" s="125"/>
      <c r="EUI140" s="125"/>
      <c r="EUJ140" s="126"/>
      <c r="EUK140" s="124" t="s">
        <v>237</v>
      </c>
      <c r="EUL140" s="125"/>
      <c r="EUM140" s="125"/>
      <c r="EUN140" s="125"/>
      <c r="EUO140" s="125"/>
      <c r="EUP140" s="125"/>
      <c r="EUQ140" s="125"/>
      <c r="EUR140" s="126"/>
      <c r="EUS140" s="124" t="s">
        <v>237</v>
      </c>
      <c r="EUT140" s="125"/>
      <c r="EUU140" s="125"/>
      <c r="EUV140" s="125"/>
      <c r="EUW140" s="125"/>
      <c r="EUX140" s="125"/>
      <c r="EUY140" s="125"/>
      <c r="EUZ140" s="126"/>
      <c r="EVA140" s="124" t="s">
        <v>237</v>
      </c>
      <c r="EVB140" s="125"/>
      <c r="EVC140" s="125"/>
      <c r="EVD140" s="125"/>
      <c r="EVE140" s="125"/>
      <c r="EVF140" s="125"/>
      <c r="EVG140" s="125"/>
      <c r="EVH140" s="126"/>
      <c r="EVI140" s="124" t="s">
        <v>237</v>
      </c>
      <c r="EVJ140" s="125"/>
      <c r="EVK140" s="125"/>
      <c r="EVL140" s="125"/>
      <c r="EVM140" s="125"/>
      <c r="EVN140" s="125"/>
      <c r="EVO140" s="125"/>
      <c r="EVP140" s="126"/>
      <c r="EVQ140" s="124" t="s">
        <v>237</v>
      </c>
      <c r="EVR140" s="125"/>
      <c r="EVS140" s="125"/>
      <c r="EVT140" s="125"/>
      <c r="EVU140" s="125"/>
      <c r="EVV140" s="125"/>
      <c r="EVW140" s="125"/>
      <c r="EVX140" s="126"/>
      <c r="EVY140" s="124" t="s">
        <v>237</v>
      </c>
      <c r="EVZ140" s="125"/>
      <c r="EWA140" s="125"/>
      <c r="EWB140" s="125"/>
      <c r="EWC140" s="125"/>
      <c r="EWD140" s="125"/>
      <c r="EWE140" s="125"/>
      <c r="EWF140" s="126"/>
      <c r="EWG140" s="124" t="s">
        <v>237</v>
      </c>
      <c r="EWH140" s="125"/>
      <c r="EWI140" s="125"/>
      <c r="EWJ140" s="125"/>
      <c r="EWK140" s="125"/>
      <c r="EWL140" s="125"/>
      <c r="EWM140" s="125"/>
      <c r="EWN140" s="126"/>
      <c r="EWO140" s="124" t="s">
        <v>237</v>
      </c>
      <c r="EWP140" s="125"/>
      <c r="EWQ140" s="125"/>
      <c r="EWR140" s="125"/>
      <c r="EWS140" s="125"/>
      <c r="EWT140" s="125"/>
      <c r="EWU140" s="125"/>
      <c r="EWV140" s="126"/>
      <c r="EWW140" s="124" t="s">
        <v>237</v>
      </c>
      <c r="EWX140" s="125"/>
      <c r="EWY140" s="125"/>
      <c r="EWZ140" s="125"/>
      <c r="EXA140" s="125"/>
      <c r="EXB140" s="125"/>
      <c r="EXC140" s="125"/>
      <c r="EXD140" s="126"/>
      <c r="EXE140" s="124" t="s">
        <v>237</v>
      </c>
      <c r="EXF140" s="125"/>
      <c r="EXG140" s="125"/>
      <c r="EXH140" s="125"/>
      <c r="EXI140" s="125"/>
      <c r="EXJ140" s="125"/>
      <c r="EXK140" s="125"/>
      <c r="EXL140" s="126"/>
      <c r="EXM140" s="124" t="s">
        <v>237</v>
      </c>
      <c r="EXN140" s="125"/>
      <c r="EXO140" s="125"/>
      <c r="EXP140" s="125"/>
      <c r="EXQ140" s="125"/>
      <c r="EXR140" s="125"/>
      <c r="EXS140" s="125"/>
      <c r="EXT140" s="126"/>
      <c r="EXU140" s="124" t="s">
        <v>237</v>
      </c>
      <c r="EXV140" s="125"/>
      <c r="EXW140" s="125"/>
      <c r="EXX140" s="125"/>
      <c r="EXY140" s="125"/>
      <c r="EXZ140" s="125"/>
      <c r="EYA140" s="125"/>
      <c r="EYB140" s="126"/>
      <c r="EYC140" s="124" t="s">
        <v>237</v>
      </c>
      <c r="EYD140" s="125"/>
      <c r="EYE140" s="125"/>
      <c r="EYF140" s="125"/>
      <c r="EYG140" s="125"/>
      <c r="EYH140" s="125"/>
      <c r="EYI140" s="125"/>
      <c r="EYJ140" s="126"/>
      <c r="EYK140" s="124" t="s">
        <v>237</v>
      </c>
      <c r="EYL140" s="125"/>
      <c r="EYM140" s="125"/>
      <c r="EYN140" s="125"/>
      <c r="EYO140" s="125"/>
      <c r="EYP140" s="125"/>
      <c r="EYQ140" s="125"/>
      <c r="EYR140" s="126"/>
      <c r="EYS140" s="124" t="s">
        <v>237</v>
      </c>
      <c r="EYT140" s="125"/>
      <c r="EYU140" s="125"/>
      <c r="EYV140" s="125"/>
      <c r="EYW140" s="125"/>
      <c r="EYX140" s="125"/>
      <c r="EYY140" s="125"/>
      <c r="EYZ140" s="126"/>
      <c r="EZA140" s="124" t="s">
        <v>237</v>
      </c>
      <c r="EZB140" s="125"/>
      <c r="EZC140" s="125"/>
      <c r="EZD140" s="125"/>
      <c r="EZE140" s="125"/>
      <c r="EZF140" s="125"/>
      <c r="EZG140" s="125"/>
      <c r="EZH140" s="126"/>
      <c r="EZI140" s="124" t="s">
        <v>237</v>
      </c>
      <c r="EZJ140" s="125"/>
      <c r="EZK140" s="125"/>
      <c r="EZL140" s="125"/>
      <c r="EZM140" s="125"/>
      <c r="EZN140" s="125"/>
      <c r="EZO140" s="125"/>
      <c r="EZP140" s="126"/>
      <c r="EZQ140" s="124" t="s">
        <v>237</v>
      </c>
      <c r="EZR140" s="125"/>
      <c r="EZS140" s="125"/>
      <c r="EZT140" s="125"/>
      <c r="EZU140" s="125"/>
      <c r="EZV140" s="125"/>
      <c r="EZW140" s="125"/>
      <c r="EZX140" s="126"/>
      <c r="EZY140" s="124" t="s">
        <v>237</v>
      </c>
      <c r="EZZ140" s="125"/>
      <c r="FAA140" s="125"/>
      <c r="FAB140" s="125"/>
      <c r="FAC140" s="125"/>
      <c r="FAD140" s="125"/>
      <c r="FAE140" s="125"/>
      <c r="FAF140" s="126"/>
      <c r="FAG140" s="124" t="s">
        <v>237</v>
      </c>
      <c r="FAH140" s="125"/>
      <c r="FAI140" s="125"/>
      <c r="FAJ140" s="125"/>
      <c r="FAK140" s="125"/>
      <c r="FAL140" s="125"/>
      <c r="FAM140" s="125"/>
      <c r="FAN140" s="126"/>
      <c r="FAO140" s="124" t="s">
        <v>237</v>
      </c>
      <c r="FAP140" s="125"/>
      <c r="FAQ140" s="125"/>
      <c r="FAR140" s="125"/>
      <c r="FAS140" s="125"/>
      <c r="FAT140" s="125"/>
      <c r="FAU140" s="125"/>
      <c r="FAV140" s="126"/>
      <c r="FAW140" s="124" t="s">
        <v>237</v>
      </c>
      <c r="FAX140" s="125"/>
      <c r="FAY140" s="125"/>
      <c r="FAZ140" s="125"/>
      <c r="FBA140" s="125"/>
      <c r="FBB140" s="125"/>
      <c r="FBC140" s="125"/>
      <c r="FBD140" s="126"/>
      <c r="FBE140" s="124" t="s">
        <v>237</v>
      </c>
      <c r="FBF140" s="125"/>
      <c r="FBG140" s="125"/>
      <c r="FBH140" s="125"/>
      <c r="FBI140" s="125"/>
      <c r="FBJ140" s="125"/>
      <c r="FBK140" s="125"/>
      <c r="FBL140" s="126"/>
      <c r="FBM140" s="124" t="s">
        <v>237</v>
      </c>
      <c r="FBN140" s="125"/>
      <c r="FBO140" s="125"/>
      <c r="FBP140" s="125"/>
      <c r="FBQ140" s="125"/>
      <c r="FBR140" s="125"/>
      <c r="FBS140" s="125"/>
      <c r="FBT140" s="126"/>
      <c r="FBU140" s="124" t="s">
        <v>237</v>
      </c>
      <c r="FBV140" s="125"/>
      <c r="FBW140" s="125"/>
      <c r="FBX140" s="125"/>
      <c r="FBY140" s="125"/>
      <c r="FBZ140" s="125"/>
      <c r="FCA140" s="125"/>
      <c r="FCB140" s="126"/>
      <c r="FCC140" s="124" t="s">
        <v>237</v>
      </c>
      <c r="FCD140" s="125"/>
      <c r="FCE140" s="125"/>
      <c r="FCF140" s="125"/>
      <c r="FCG140" s="125"/>
      <c r="FCH140" s="125"/>
      <c r="FCI140" s="125"/>
      <c r="FCJ140" s="126"/>
      <c r="FCK140" s="124" t="s">
        <v>237</v>
      </c>
      <c r="FCL140" s="125"/>
      <c r="FCM140" s="125"/>
      <c r="FCN140" s="125"/>
      <c r="FCO140" s="125"/>
      <c r="FCP140" s="125"/>
      <c r="FCQ140" s="125"/>
      <c r="FCR140" s="126"/>
      <c r="FCS140" s="124" t="s">
        <v>237</v>
      </c>
      <c r="FCT140" s="125"/>
      <c r="FCU140" s="125"/>
      <c r="FCV140" s="125"/>
      <c r="FCW140" s="125"/>
      <c r="FCX140" s="125"/>
      <c r="FCY140" s="125"/>
      <c r="FCZ140" s="126"/>
      <c r="FDA140" s="124" t="s">
        <v>237</v>
      </c>
      <c r="FDB140" s="125"/>
      <c r="FDC140" s="125"/>
      <c r="FDD140" s="125"/>
      <c r="FDE140" s="125"/>
      <c r="FDF140" s="125"/>
      <c r="FDG140" s="125"/>
      <c r="FDH140" s="126"/>
      <c r="FDI140" s="124" t="s">
        <v>237</v>
      </c>
      <c r="FDJ140" s="125"/>
      <c r="FDK140" s="125"/>
      <c r="FDL140" s="125"/>
      <c r="FDM140" s="125"/>
      <c r="FDN140" s="125"/>
      <c r="FDO140" s="125"/>
      <c r="FDP140" s="126"/>
      <c r="FDQ140" s="124" t="s">
        <v>237</v>
      </c>
      <c r="FDR140" s="125"/>
      <c r="FDS140" s="125"/>
      <c r="FDT140" s="125"/>
      <c r="FDU140" s="125"/>
      <c r="FDV140" s="125"/>
      <c r="FDW140" s="125"/>
      <c r="FDX140" s="126"/>
      <c r="FDY140" s="124" t="s">
        <v>237</v>
      </c>
      <c r="FDZ140" s="125"/>
      <c r="FEA140" s="125"/>
      <c r="FEB140" s="125"/>
      <c r="FEC140" s="125"/>
      <c r="FED140" s="125"/>
      <c r="FEE140" s="125"/>
      <c r="FEF140" s="126"/>
      <c r="FEG140" s="124" t="s">
        <v>237</v>
      </c>
      <c r="FEH140" s="125"/>
      <c r="FEI140" s="125"/>
      <c r="FEJ140" s="125"/>
      <c r="FEK140" s="125"/>
      <c r="FEL140" s="125"/>
      <c r="FEM140" s="125"/>
      <c r="FEN140" s="126"/>
      <c r="FEO140" s="124" t="s">
        <v>237</v>
      </c>
      <c r="FEP140" s="125"/>
      <c r="FEQ140" s="125"/>
      <c r="FER140" s="125"/>
      <c r="FES140" s="125"/>
      <c r="FET140" s="125"/>
      <c r="FEU140" s="125"/>
      <c r="FEV140" s="126"/>
      <c r="FEW140" s="124" t="s">
        <v>237</v>
      </c>
      <c r="FEX140" s="125"/>
      <c r="FEY140" s="125"/>
      <c r="FEZ140" s="125"/>
      <c r="FFA140" s="125"/>
      <c r="FFB140" s="125"/>
      <c r="FFC140" s="125"/>
      <c r="FFD140" s="126"/>
      <c r="FFE140" s="124" t="s">
        <v>237</v>
      </c>
      <c r="FFF140" s="125"/>
      <c r="FFG140" s="125"/>
      <c r="FFH140" s="125"/>
      <c r="FFI140" s="125"/>
      <c r="FFJ140" s="125"/>
      <c r="FFK140" s="125"/>
      <c r="FFL140" s="126"/>
      <c r="FFM140" s="124" t="s">
        <v>237</v>
      </c>
      <c r="FFN140" s="125"/>
      <c r="FFO140" s="125"/>
      <c r="FFP140" s="125"/>
      <c r="FFQ140" s="125"/>
      <c r="FFR140" s="125"/>
      <c r="FFS140" s="125"/>
      <c r="FFT140" s="126"/>
      <c r="FFU140" s="124" t="s">
        <v>237</v>
      </c>
      <c r="FFV140" s="125"/>
      <c r="FFW140" s="125"/>
      <c r="FFX140" s="125"/>
      <c r="FFY140" s="125"/>
      <c r="FFZ140" s="125"/>
      <c r="FGA140" s="125"/>
      <c r="FGB140" s="126"/>
      <c r="FGC140" s="124" t="s">
        <v>237</v>
      </c>
      <c r="FGD140" s="125"/>
      <c r="FGE140" s="125"/>
      <c r="FGF140" s="125"/>
      <c r="FGG140" s="125"/>
      <c r="FGH140" s="125"/>
      <c r="FGI140" s="125"/>
      <c r="FGJ140" s="126"/>
      <c r="FGK140" s="124" t="s">
        <v>237</v>
      </c>
      <c r="FGL140" s="125"/>
      <c r="FGM140" s="125"/>
      <c r="FGN140" s="125"/>
      <c r="FGO140" s="125"/>
      <c r="FGP140" s="125"/>
      <c r="FGQ140" s="125"/>
      <c r="FGR140" s="126"/>
      <c r="FGS140" s="124" t="s">
        <v>237</v>
      </c>
      <c r="FGT140" s="125"/>
      <c r="FGU140" s="125"/>
      <c r="FGV140" s="125"/>
      <c r="FGW140" s="125"/>
      <c r="FGX140" s="125"/>
      <c r="FGY140" s="125"/>
      <c r="FGZ140" s="126"/>
      <c r="FHA140" s="124" t="s">
        <v>237</v>
      </c>
      <c r="FHB140" s="125"/>
      <c r="FHC140" s="125"/>
      <c r="FHD140" s="125"/>
      <c r="FHE140" s="125"/>
      <c r="FHF140" s="125"/>
      <c r="FHG140" s="125"/>
      <c r="FHH140" s="126"/>
      <c r="FHI140" s="124" t="s">
        <v>237</v>
      </c>
      <c r="FHJ140" s="125"/>
      <c r="FHK140" s="125"/>
      <c r="FHL140" s="125"/>
      <c r="FHM140" s="125"/>
      <c r="FHN140" s="125"/>
      <c r="FHO140" s="125"/>
      <c r="FHP140" s="126"/>
      <c r="FHQ140" s="124" t="s">
        <v>237</v>
      </c>
      <c r="FHR140" s="125"/>
      <c r="FHS140" s="125"/>
      <c r="FHT140" s="125"/>
      <c r="FHU140" s="125"/>
      <c r="FHV140" s="125"/>
      <c r="FHW140" s="125"/>
      <c r="FHX140" s="126"/>
      <c r="FHY140" s="124" t="s">
        <v>237</v>
      </c>
      <c r="FHZ140" s="125"/>
      <c r="FIA140" s="125"/>
      <c r="FIB140" s="125"/>
      <c r="FIC140" s="125"/>
      <c r="FID140" s="125"/>
      <c r="FIE140" s="125"/>
      <c r="FIF140" s="126"/>
      <c r="FIG140" s="124" t="s">
        <v>237</v>
      </c>
      <c r="FIH140" s="125"/>
      <c r="FII140" s="125"/>
      <c r="FIJ140" s="125"/>
      <c r="FIK140" s="125"/>
      <c r="FIL140" s="125"/>
      <c r="FIM140" s="125"/>
      <c r="FIN140" s="126"/>
      <c r="FIO140" s="124" t="s">
        <v>237</v>
      </c>
      <c r="FIP140" s="125"/>
      <c r="FIQ140" s="125"/>
      <c r="FIR140" s="125"/>
      <c r="FIS140" s="125"/>
      <c r="FIT140" s="125"/>
      <c r="FIU140" s="125"/>
      <c r="FIV140" s="126"/>
      <c r="FIW140" s="124" t="s">
        <v>237</v>
      </c>
      <c r="FIX140" s="125"/>
      <c r="FIY140" s="125"/>
      <c r="FIZ140" s="125"/>
      <c r="FJA140" s="125"/>
      <c r="FJB140" s="125"/>
      <c r="FJC140" s="125"/>
      <c r="FJD140" s="126"/>
      <c r="FJE140" s="124" t="s">
        <v>237</v>
      </c>
      <c r="FJF140" s="125"/>
      <c r="FJG140" s="125"/>
      <c r="FJH140" s="125"/>
      <c r="FJI140" s="125"/>
      <c r="FJJ140" s="125"/>
      <c r="FJK140" s="125"/>
      <c r="FJL140" s="126"/>
      <c r="FJM140" s="124" t="s">
        <v>237</v>
      </c>
      <c r="FJN140" s="125"/>
      <c r="FJO140" s="125"/>
      <c r="FJP140" s="125"/>
      <c r="FJQ140" s="125"/>
      <c r="FJR140" s="125"/>
      <c r="FJS140" s="125"/>
      <c r="FJT140" s="126"/>
      <c r="FJU140" s="124" t="s">
        <v>237</v>
      </c>
      <c r="FJV140" s="125"/>
      <c r="FJW140" s="125"/>
      <c r="FJX140" s="125"/>
      <c r="FJY140" s="125"/>
      <c r="FJZ140" s="125"/>
      <c r="FKA140" s="125"/>
      <c r="FKB140" s="126"/>
      <c r="FKC140" s="124" t="s">
        <v>237</v>
      </c>
      <c r="FKD140" s="125"/>
      <c r="FKE140" s="125"/>
      <c r="FKF140" s="125"/>
      <c r="FKG140" s="125"/>
      <c r="FKH140" s="125"/>
      <c r="FKI140" s="125"/>
      <c r="FKJ140" s="126"/>
      <c r="FKK140" s="124" t="s">
        <v>237</v>
      </c>
      <c r="FKL140" s="125"/>
      <c r="FKM140" s="125"/>
      <c r="FKN140" s="125"/>
      <c r="FKO140" s="125"/>
      <c r="FKP140" s="125"/>
      <c r="FKQ140" s="125"/>
      <c r="FKR140" s="126"/>
      <c r="FKS140" s="124" t="s">
        <v>237</v>
      </c>
      <c r="FKT140" s="125"/>
      <c r="FKU140" s="125"/>
      <c r="FKV140" s="125"/>
      <c r="FKW140" s="125"/>
      <c r="FKX140" s="125"/>
      <c r="FKY140" s="125"/>
      <c r="FKZ140" s="126"/>
      <c r="FLA140" s="124" t="s">
        <v>237</v>
      </c>
      <c r="FLB140" s="125"/>
      <c r="FLC140" s="125"/>
      <c r="FLD140" s="125"/>
      <c r="FLE140" s="125"/>
      <c r="FLF140" s="125"/>
      <c r="FLG140" s="125"/>
      <c r="FLH140" s="126"/>
      <c r="FLI140" s="124" t="s">
        <v>237</v>
      </c>
      <c r="FLJ140" s="125"/>
      <c r="FLK140" s="125"/>
      <c r="FLL140" s="125"/>
      <c r="FLM140" s="125"/>
      <c r="FLN140" s="125"/>
      <c r="FLO140" s="125"/>
      <c r="FLP140" s="126"/>
      <c r="FLQ140" s="124" t="s">
        <v>237</v>
      </c>
      <c r="FLR140" s="125"/>
      <c r="FLS140" s="125"/>
      <c r="FLT140" s="125"/>
      <c r="FLU140" s="125"/>
      <c r="FLV140" s="125"/>
      <c r="FLW140" s="125"/>
      <c r="FLX140" s="126"/>
      <c r="FLY140" s="124" t="s">
        <v>237</v>
      </c>
      <c r="FLZ140" s="125"/>
      <c r="FMA140" s="125"/>
      <c r="FMB140" s="125"/>
      <c r="FMC140" s="125"/>
      <c r="FMD140" s="125"/>
      <c r="FME140" s="125"/>
      <c r="FMF140" s="126"/>
      <c r="FMG140" s="124" t="s">
        <v>237</v>
      </c>
      <c r="FMH140" s="125"/>
      <c r="FMI140" s="125"/>
      <c r="FMJ140" s="125"/>
      <c r="FMK140" s="125"/>
      <c r="FML140" s="125"/>
      <c r="FMM140" s="125"/>
      <c r="FMN140" s="126"/>
      <c r="FMO140" s="124" t="s">
        <v>237</v>
      </c>
      <c r="FMP140" s="125"/>
      <c r="FMQ140" s="125"/>
      <c r="FMR140" s="125"/>
      <c r="FMS140" s="125"/>
      <c r="FMT140" s="125"/>
      <c r="FMU140" s="125"/>
      <c r="FMV140" s="126"/>
      <c r="FMW140" s="124" t="s">
        <v>237</v>
      </c>
      <c r="FMX140" s="125"/>
      <c r="FMY140" s="125"/>
      <c r="FMZ140" s="125"/>
      <c r="FNA140" s="125"/>
      <c r="FNB140" s="125"/>
      <c r="FNC140" s="125"/>
      <c r="FND140" s="126"/>
      <c r="FNE140" s="124" t="s">
        <v>237</v>
      </c>
      <c r="FNF140" s="125"/>
      <c r="FNG140" s="125"/>
      <c r="FNH140" s="125"/>
      <c r="FNI140" s="125"/>
      <c r="FNJ140" s="125"/>
      <c r="FNK140" s="125"/>
      <c r="FNL140" s="126"/>
      <c r="FNM140" s="124" t="s">
        <v>237</v>
      </c>
      <c r="FNN140" s="125"/>
      <c r="FNO140" s="125"/>
      <c r="FNP140" s="125"/>
      <c r="FNQ140" s="125"/>
      <c r="FNR140" s="125"/>
      <c r="FNS140" s="125"/>
      <c r="FNT140" s="126"/>
      <c r="FNU140" s="124" t="s">
        <v>237</v>
      </c>
      <c r="FNV140" s="125"/>
      <c r="FNW140" s="125"/>
      <c r="FNX140" s="125"/>
      <c r="FNY140" s="125"/>
      <c r="FNZ140" s="125"/>
      <c r="FOA140" s="125"/>
      <c r="FOB140" s="126"/>
      <c r="FOC140" s="124" t="s">
        <v>237</v>
      </c>
      <c r="FOD140" s="125"/>
      <c r="FOE140" s="125"/>
      <c r="FOF140" s="125"/>
      <c r="FOG140" s="125"/>
      <c r="FOH140" s="125"/>
      <c r="FOI140" s="125"/>
      <c r="FOJ140" s="126"/>
      <c r="FOK140" s="124" t="s">
        <v>237</v>
      </c>
      <c r="FOL140" s="125"/>
      <c r="FOM140" s="125"/>
      <c r="FON140" s="125"/>
      <c r="FOO140" s="125"/>
      <c r="FOP140" s="125"/>
      <c r="FOQ140" s="125"/>
      <c r="FOR140" s="126"/>
      <c r="FOS140" s="124" t="s">
        <v>237</v>
      </c>
      <c r="FOT140" s="125"/>
      <c r="FOU140" s="125"/>
      <c r="FOV140" s="125"/>
      <c r="FOW140" s="125"/>
      <c r="FOX140" s="125"/>
      <c r="FOY140" s="125"/>
      <c r="FOZ140" s="126"/>
      <c r="FPA140" s="124" t="s">
        <v>237</v>
      </c>
      <c r="FPB140" s="125"/>
      <c r="FPC140" s="125"/>
      <c r="FPD140" s="125"/>
      <c r="FPE140" s="125"/>
      <c r="FPF140" s="125"/>
      <c r="FPG140" s="125"/>
      <c r="FPH140" s="126"/>
      <c r="FPI140" s="124" t="s">
        <v>237</v>
      </c>
      <c r="FPJ140" s="125"/>
      <c r="FPK140" s="125"/>
      <c r="FPL140" s="125"/>
      <c r="FPM140" s="125"/>
      <c r="FPN140" s="125"/>
      <c r="FPO140" s="125"/>
      <c r="FPP140" s="126"/>
      <c r="FPQ140" s="124" t="s">
        <v>237</v>
      </c>
      <c r="FPR140" s="125"/>
      <c r="FPS140" s="125"/>
      <c r="FPT140" s="125"/>
      <c r="FPU140" s="125"/>
      <c r="FPV140" s="125"/>
      <c r="FPW140" s="125"/>
      <c r="FPX140" s="126"/>
      <c r="FPY140" s="124" t="s">
        <v>237</v>
      </c>
      <c r="FPZ140" s="125"/>
      <c r="FQA140" s="125"/>
      <c r="FQB140" s="125"/>
      <c r="FQC140" s="125"/>
      <c r="FQD140" s="125"/>
      <c r="FQE140" s="125"/>
      <c r="FQF140" s="126"/>
      <c r="FQG140" s="124" t="s">
        <v>237</v>
      </c>
      <c r="FQH140" s="125"/>
      <c r="FQI140" s="125"/>
      <c r="FQJ140" s="125"/>
      <c r="FQK140" s="125"/>
      <c r="FQL140" s="125"/>
      <c r="FQM140" s="125"/>
      <c r="FQN140" s="126"/>
      <c r="FQO140" s="124" t="s">
        <v>237</v>
      </c>
      <c r="FQP140" s="125"/>
      <c r="FQQ140" s="125"/>
      <c r="FQR140" s="125"/>
      <c r="FQS140" s="125"/>
      <c r="FQT140" s="125"/>
      <c r="FQU140" s="125"/>
      <c r="FQV140" s="126"/>
      <c r="FQW140" s="124" t="s">
        <v>237</v>
      </c>
      <c r="FQX140" s="125"/>
      <c r="FQY140" s="125"/>
      <c r="FQZ140" s="125"/>
      <c r="FRA140" s="125"/>
      <c r="FRB140" s="125"/>
      <c r="FRC140" s="125"/>
      <c r="FRD140" s="126"/>
      <c r="FRE140" s="124" t="s">
        <v>237</v>
      </c>
      <c r="FRF140" s="125"/>
      <c r="FRG140" s="125"/>
      <c r="FRH140" s="125"/>
      <c r="FRI140" s="125"/>
      <c r="FRJ140" s="125"/>
      <c r="FRK140" s="125"/>
      <c r="FRL140" s="126"/>
      <c r="FRM140" s="124" t="s">
        <v>237</v>
      </c>
      <c r="FRN140" s="125"/>
      <c r="FRO140" s="125"/>
      <c r="FRP140" s="125"/>
      <c r="FRQ140" s="125"/>
      <c r="FRR140" s="125"/>
      <c r="FRS140" s="125"/>
      <c r="FRT140" s="126"/>
      <c r="FRU140" s="124" t="s">
        <v>237</v>
      </c>
      <c r="FRV140" s="125"/>
      <c r="FRW140" s="125"/>
      <c r="FRX140" s="125"/>
      <c r="FRY140" s="125"/>
      <c r="FRZ140" s="125"/>
      <c r="FSA140" s="125"/>
      <c r="FSB140" s="126"/>
      <c r="FSC140" s="124" t="s">
        <v>237</v>
      </c>
      <c r="FSD140" s="125"/>
      <c r="FSE140" s="125"/>
      <c r="FSF140" s="125"/>
      <c r="FSG140" s="125"/>
      <c r="FSH140" s="125"/>
      <c r="FSI140" s="125"/>
      <c r="FSJ140" s="126"/>
      <c r="FSK140" s="124" t="s">
        <v>237</v>
      </c>
      <c r="FSL140" s="125"/>
      <c r="FSM140" s="125"/>
      <c r="FSN140" s="125"/>
      <c r="FSO140" s="125"/>
      <c r="FSP140" s="125"/>
      <c r="FSQ140" s="125"/>
      <c r="FSR140" s="126"/>
      <c r="FSS140" s="124" t="s">
        <v>237</v>
      </c>
      <c r="FST140" s="125"/>
      <c r="FSU140" s="125"/>
      <c r="FSV140" s="125"/>
      <c r="FSW140" s="125"/>
      <c r="FSX140" s="125"/>
      <c r="FSY140" s="125"/>
      <c r="FSZ140" s="126"/>
      <c r="FTA140" s="124" t="s">
        <v>237</v>
      </c>
      <c r="FTB140" s="125"/>
      <c r="FTC140" s="125"/>
      <c r="FTD140" s="125"/>
      <c r="FTE140" s="125"/>
      <c r="FTF140" s="125"/>
      <c r="FTG140" s="125"/>
      <c r="FTH140" s="126"/>
      <c r="FTI140" s="124" t="s">
        <v>237</v>
      </c>
      <c r="FTJ140" s="125"/>
      <c r="FTK140" s="125"/>
      <c r="FTL140" s="125"/>
      <c r="FTM140" s="125"/>
      <c r="FTN140" s="125"/>
      <c r="FTO140" s="125"/>
      <c r="FTP140" s="126"/>
      <c r="FTQ140" s="124" t="s">
        <v>237</v>
      </c>
      <c r="FTR140" s="125"/>
      <c r="FTS140" s="125"/>
      <c r="FTT140" s="125"/>
      <c r="FTU140" s="125"/>
      <c r="FTV140" s="125"/>
      <c r="FTW140" s="125"/>
      <c r="FTX140" s="126"/>
      <c r="FTY140" s="124" t="s">
        <v>237</v>
      </c>
      <c r="FTZ140" s="125"/>
      <c r="FUA140" s="125"/>
      <c r="FUB140" s="125"/>
      <c r="FUC140" s="125"/>
      <c r="FUD140" s="125"/>
      <c r="FUE140" s="125"/>
      <c r="FUF140" s="126"/>
      <c r="FUG140" s="124" t="s">
        <v>237</v>
      </c>
      <c r="FUH140" s="125"/>
      <c r="FUI140" s="125"/>
      <c r="FUJ140" s="125"/>
      <c r="FUK140" s="125"/>
      <c r="FUL140" s="125"/>
      <c r="FUM140" s="125"/>
      <c r="FUN140" s="126"/>
      <c r="FUO140" s="124" t="s">
        <v>237</v>
      </c>
      <c r="FUP140" s="125"/>
      <c r="FUQ140" s="125"/>
      <c r="FUR140" s="125"/>
      <c r="FUS140" s="125"/>
      <c r="FUT140" s="125"/>
      <c r="FUU140" s="125"/>
      <c r="FUV140" s="126"/>
      <c r="FUW140" s="124" t="s">
        <v>237</v>
      </c>
      <c r="FUX140" s="125"/>
      <c r="FUY140" s="125"/>
      <c r="FUZ140" s="125"/>
      <c r="FVA140" s="125"/>
      <c r="FVB140" s="125"/>
      <c r="FVC140" s="125"/>
      <c r="FVD140" s="126"/>
      <c r="FVE140" s="124" t="s">
        <v>237</v>
      </c>
      <c r="FVF140" s="125"/>
      <c r="FVG140" s="125"/>
      <c r="FVH140" s="125"/>
      <c r="FVI140" s="125"/>
      <c r="FVJ140" s="125"/>
      <c r="FVK140" s="125"/>
      <c r="FVL140" s="126"/>
      <c r="FVM140" s="124" t="s">
        <v>237</v>
      </c>
      <c r="FVN140" s="125"/>
      <c r="FVO140" s="125"/>
      <c r="FVP140" s="125"/>
      <c r="FVQ140" s="125"/>
      <c r="FVR140" s="125"/>
      <c r="FVS140" s="125"/>
      <c r="FVT140" s="126"/>
      <c r="FVU140" s="124" t="s">
        <v>237</v>
      </c>
      <c r="FVV140" s="125"/>
      <c r="FVW140" s="125"/>
      <c r="FVX140" s="125"/>
      <c r="FVY140" s="125"/>
      <c r="FVZ140" s="125"/>
      <c r="FWA140" s="125"/>
      <c r="FWB140" s="126"/>
      <c r="FWC140" s="124" t="s">
        <v>237</v>
      </c>
      <c r="FWD140" s="125"/>
      <c r="FWE140" s="125"/>
      <c r="FWF140" s="125"/>
      <c r="FWG140" s="125"/>
      <c r="FWH140" s="125"/>
      <c r="FWI140" s="125"/>
      <c r="FWJ140" s="126"/>
      <c r="FWK140" s="124" t="s">
        <v>237</v>
      </c>
      <c r="FWL140" s="125"/>
      <c r="FWM140" s="125"/>
      <c r="FWN140" s="125"/>
      <c r="FWO140" s="125"/>
      <c r="FWP140" s="125"/>
      <c r="FWQ140" s="125"/>
      <c r="FWR140" s="126"/>
      <c r="FWS140" s="124" t="s">
        <v>237</v>
      </c>
      <c r="FWT140" s="125"/>
      <c r="FWU140" s="125"/>
      <c r="FWV140" s="125"/>
      <c r="FWW140" s="125"/>
      <c r="FWX140" s="125"/>
      <c r="FWY140" s="125"/>
      <c r="FWZ140" s="126"/>
      <c r="FXA140" s="124" t="s">
        <v>237</v>
      </c>
      <c r="FXB140" s="125"/>
      <c r="FXC140" s="125"/>
      <c r="FXD140" s="125"/>
      <c r="FXE140" s="125"/>
      <c r="FXF140" s="125"/>
      <c r="FXG140" s="125"/>
      <c r="FXH140" s="126"/>
      <c r="FXI140" s="124" t="s">
        <v>237</v>
      </c>
      <c r="FXJ140" s="125"/>
      <c r="FXK140" s="125"/>
      <c r="FXL140" s="125"/>
      <c r="FXM140" s="125"/>
      <c r="FXN140" s="125"/>
      <c r="FXO140" s="125"/>
      <c r="FXP140" s="126"/>
      <c r="FXQ140" s="124" t="s">
        <v>237</v>
      </c>
      <c r="FXR140" s="125"/>
      <c r="FXS140" s="125"/>
      <c r="FXT140" s="125"/>
      <c r="FXU140" s="125"/>
      <c r="FXV140" s="125"/>
      <c r="FXW140" s="125"/>
      <c r="FXX140" s="126"/>
      <c r="FXY140" s="124" t="s">
        <v>237</v>
      </c>
      <c r="FXZ140" s="125"/>
      <c r="FYA140" s="125"/>
      <c r="FYB140" s="125"/>
      <c r="FYC140" s="125"/>
      <c r="FYD140" s="125"/>
      <c r="FYE140" s="125"/>
      <c r="FYF140" s="126"/>
      <c r="FYG140" s="124" t="s">
        <v>237</v>
      </c>
      <c r="FYH140" s="125"/>
      <c r="FYI140" s="125"/>
      <c r="FYJ140" s="125"/>
      <c r="FYK140" s="125"/>
      <c r="FYL140" s="125"/>
      <c r="FYM140" s="125"/>
      <c r="FYN140" s="126"/>
      <c r="FYO140" s="124" t="s">
        <v>237</v>
      </c>
      <c r="FYP140" s="125"/>
      <c r="FYQ140" s="125"/>
      <c r="FYR140" s="125"/>
      <c r="FYS140" s="125"/>
      <c r="FYT140" s="125"/>
      <c r="FYU140" s="125"/>
      <c r="FYV140" s="126"/>
      <c r="FYW140" s="124" t="s">
        <v>237</v>
      </c>
      <c r="FYX140" s="125"/>
      <c r="FYY140" s="125"/>
      <c r="FYZ140" s="125"/>
      <c r="FZA140" s="125"/>
      <c r="FZB140" s="125"/>
      <c r="FZC140" s="125"/>
      <c r="FZD140" s="126"/>
      <c r="FZE140" s="124" t="s">
        <v>237</v>
      </c>
      <c r="FZF140" s="125"/>
      <c r="FZG140" s="125"/>
      <c r="FZH140" s="125"/>
      <c r="FZI140" s="125"/>
      <c r="FZJ140" s="125"/>
      <c r="FZK140" s="125"/>
      <c r="FZL140" s="126"/>
      <c r="FZM140" s="124" t="s">
        <v>237</v>
      </c>
      <c r="FZN140" s="125"/>
      <c r="FZO140" s="125"/>
      <c r="FZP140" s="125"/>
      <c r="FZQ140" s="125"/>
      <c r="FZR140" s="125"/>
      <c r="FZS140" s="125"/>
      <c r="FZT140" s="126"/>
      <c r="FZU140" s="124" t="s">
        <v>237</v>
      </c>
      <c r="FZV140" s="125"/>
      <c r="FZW140" s="125"/>
      <c r="FZX140" s="125"/>
      <c r="FZY140" s="125"/>
      <c r="FZZ140" s="125"/>
      <c r="GAA140" s="125"/>
      <c r="GAB140" s="126"/>
      <c r="GAC140" s="124" t="s">
        <v>237</v>
      </c>
      <c r="GAD140" s="125"/>
      <c r="GAE140" s="125"/>
      <c r="GAF140" s="125"/>
      <c r="GAG140" s="125"/>
      <c r="GAH140" s="125"/>
      <c r="GAI140" s="125"/>
      <c r="GAJ140" s="126"/>
      <c r="GAK140" s="124" t="s">
        <v>237</v>
      </c>
      <c r="GAL140" s="125"/>
      <c r="GAM140" s="125"/>
      <c r="GAN140" s="125"/>
      <c r="GAO140" s="125"/>
      <c r="GAP140" s="125"/>
      <c r="GAQ140" s="125"/>
      <c r="GAR140" s="126"/>
      <c r="GAS140" s="124" t="s">
        <v>237</v>
      </c>
      <c r="GAT140" s="125"/>
      <c r="GAU140" s="125"/>
      <c r="GAV140" s="125"/>
      <c r="GAW140" s="125"/>
      <c r="GAX140" s="125"/>
      <c r="GAY140" s="125"/>
      <c r="GAZ140" s="126"/>
      <c r="GBA140" s="124" t="s">
        <v>237</v>
      </c>
      <c r="GBB140" s="125"/>
      <c r="GBC140" s="125"/>
      <c r="GBD140" s="125"/>
      <c r="GBE140" s="125"/>
      <c r="GBF140" s="125"/>
      <c r="GBG140" s="125"/>
      <c r="GBH140" s="126"/>
      <c r="GBI140" s="124" t="s">
        <v>237</v>
      </c>
      <c r="GBJ140" s="125"/>
      <c r="GBK140" s="125"/>
      <c r="GBL140" s="125"/>
      <c r="GBM140" s="125"/>
      <c r="GBN140" s="125"/>
      <c r="GBO140" s="125"/>
      <c r="GBP140" s="126"/>
      <c r="GBQ140" s="124" t="s">
        <v>237</v>
      </c>
      <c r="GBR140" s="125"/>
      <c r="GBS140" s="125"/>
      <c r="GBT140" s="125"/>
      <c r="GBU140" s="125"/>
      <c r="GBV140" s="125"/>
      <c r="GBW140" s="125"/>
      <c r="GBX140" s="126"/>
      <c r="GBY140" s="124" t="s">
        <v>237</v>
      </c>
      <c r="GBZ140" s="125"/>
      <c r="GCA140" s="125"/>
      <c r="GCB140" s="125"/>
      <c r="GCC140" s="125"/>
      <c r="GCD140" s="125"/>
      <c r="GCE140" s="125"/>
      <c r="GCF140" s="126"/>
      <c r="GCG140" s="124" t="s">
        <v>237</v>
      </c>
      <c r="GCH140" s="125"/>
      <c r="GCI140" s="125"/>
      <c r="GCJ140" s="125"/>
      <c r="GCK140" s="125"/>
      <c r="GCL140" s="125"/>
      <c r="GCM140" s="125"/>
      <c r="GCN140" s="126"/>
      <c r="GCO140" s="124" t="s">
        <v>237</v>
      </c>
      <c r="GCP140" s="125"/>
      <c r="GCQ140" s="125"/>
      <c r="GCR140" s="125"/>
      <c r="GCS140" s="125"/>
      <c r="GCT140" s="125"/>
      <c r="GCU140" s="125"/>
      <c r="GCV140" s="126"/>
      <c r="GCW140" s="124" t="s">
        <v>237</v>
      </c>
      <c r="GCX140" s="125"/>
      <c r="GCY140" s="125"/>
      <c r="GCZ140" s="125"/>
      <c r="GDA140" s="125"/>
      <c r="GDB140" s="125"/>
      <c r="GDC140" s="125"/>
      <c r="GDD140" s="126"/>
      <c r="GDE140" s="124" t="s">
        <v>237</v>
      </c>
      <c r="GDF140" s="125"/>
      <c r="GDG140" s="125"/>
      <c r="GDH140" s="125"/>
      <c r="GDI140" s="125"/>
      <c r="GDJ140" s="125"/>
      <c r="GDK140" s="125"/>
      <c r="GDL140" s="126"/>
      <c r="GDM140" s="124" t="s">
        <v>237</v>
      </c>
      <c r="GDN140" s="125"/>
      <c r="GDO140" s="125"/>
      <c r="GDP140" s="125"/>
      <c r="GDQ140" s="125"/>
      <c r="GDR140" s="125"/>
      <c r="GDS140" s="125"/>
      <c r="GDT140" s="126"/>
      <c r="GDU140" s="124" t="s">
        <v>237</v>
      </c>
      <c r="GDV140" s="125"/>
      <c r="GDW140" s="125"/>
      <c r="GDX140" s="125"/>
      <c r="GDY140" s="125"/>
      <c r="GDZ140" s="125"/>
      <c r="GEA140" s="125"/>
      <c r="GEB140" s="126"/>
      <c r="GEC140" s="124" t="s">
        <v>237</v>
      </c>
      <c r="GED140" s="125"/>
      <c r="GEE140" s="125"/>
      <c r="GEF140" s="125"/>
      <c r="GEG140" s="125"/>
      <c r="GEH140" s="125"/>
      <c r="GEI140" s="125"/>
      <c r="GEJ140" s="126"/>
      <c r="GEK140" s="124" t="s">
        <v>237</v>
      </c>
      <c r="GEL140" s="125"/>
      <c r="GEM140" s="125"/>
      <c r="GEN140" s="125"/>
      <c r="GEO140" s="125"/>
      <c r="GEP140" s="125"/>
      <c r="GEQ140" s="125"/>
      <c r="GER140" s="126"/>
      <c r="GES140" s="124" t="s">
        <v>237</v>
      </c>
      <c r="GET140" s="125"/>
      <c r="GEU140" s="125"/>
      <c r="GEV140" s="125"/>
      <c r="GEW140" s="125"/>
      <c r="GEX140" s="125"/>
      <c r="GEY140" s="125"/>
      <c r="GEZ140" s="126"/>
      <c r="GFA140" s="124" t="s">
        <v>237</v>
      </c>
      <c r="GFB140" s="125"/>
      <c r="GFC140" s="125"/>
      <c r="GFD140" s="125"/>
      <c r="GFE140" s="125"/>
      <c r="GFF140" s="125"/>
      <c r="GFG140" s="125"/>
      <c r="GFH140" s="126"/>
      <c r="GFI140" s="124" t="s">
        <v>237</v>
      </c>
      <c r="GFJ140" s="125"/>
      <c r="GFK140" s="125"/>
      <c r="GFL140" s="125"/>
      <c r="GFM140" s="125"/>
      <c r="GFN140" s="125"/>
      <c r="GFO140" s="125"/>
      <c r="GFP140" s="126"/>
      <c r="GFQ140" s="124" t="s">
        <v>237</v>
      </c>
      <c r="GFR140" s="125"/>
      <c r="GFS140" s="125"/>
      <c r="GFT140" s="125"/>
      <c r="GFU140" s="125"/>
      <c r="GFV140" s="125"/>
      <c r="GFW140" s="125"/>
      <c r="GFX140" s="126"/>
      <c r="GFY140" s="124" t="s">
        <v>237</v>
      </c>
      <c r="GFZ140" s="125"/>
      <c r="GGA140" s="125"/>
      <c r="GGB140" s="125"/>
      <c r="GGC140" s="125"/>
      <c r="GGD140" s="125"/>
      <c r="GGE140" s="125"/>
      <c r="GGF140" s="126"/>
      <c r="GGG140" s="124" t="s">
        <v>237</v>
      </c>
      <c r="GGH140" s="125"/>
      <c r="GGI140" s="125"/>
      <c r="GGJ140" s="125"/>
      <c r="GGK140" s="125"/>
      <c r="GGL140" s="125"/>
      <c r="GGM140" s="125"/>
      <c r="GGN140" s="126"/>
      <c r="GGO140" s="124" t="s">
        <v>237</v>
      </c>
      <c r="GGP140" s="125"/>
      <c r="GGQ140" s="125"/>
      <c r="GGR140" s="125"/>
      <c r="GGS140" s="125"/>
      <c r="GGT140" s="125"/>
      <c r="GGU140" s="125"/>
      <c r="GGV140" s="126"/>
      <c r="GGW140" s="124" t="s">
        <v>237</v>
      </c>
      <c r="GGX140" s="125"/>
      <c r="GGY140" s="125"/>
      <c r="GGZ140" s="125"/>
      <c r="GHA140" s="125"/>
      <c r="GHB140" s="125"/>
      <c r="GHC140" s="125"/>
      <c r="GHD140" s="126"/>
      <c r="GHE140" s="124" t="s">
        <v>237</v>
      </c>
      <c r="GHF140" s="125"/>
      <c r="GHG140" s="125"/>
      <c r="GHH140" s="125"/>
      <c r="GHI140" s="125"/>
      <c r="GHJ140" s="125"/>
      <c r="GHK140" s="125"/>
      <c r="GHL140" s="126"/>
      <c r="GHM140" s="124" t="s">
        <v>237</v>
      </c>
      <c r="GHN140" s="125"/>
      <c r="GHO140" s="125"/>
      <c r="GHP140" s="125"/>
      <c r="GHQ140" s="125"/>
      <c r="GHR140" s="125"/>
      <c r="GHS140" s="125"/>
      <c r="GHT140" s="126"/>
      <c r="GHU140" s="124" t="s">
        <v>237</v>
      </c>
      <c r="GHV140" s="125"/>
      <c r="GHW140" s="125"/>
      <c r="GHX140" s="125"/>
      <c r="GHY140" s="125"/>
      <c r="GHZ140" s="125"/>
      <c r="GIA140" s="125"/>
      <c r="GIB140" s="126"/>
      <c r="GIC140" s="124" t="s">
        <v>237</v>
      </c>
      <c r="GID140" s="125"/>
      <c r="GIE140" s="125"/>
      <c r="GIF140" s="125"/>
      <c r="GIG140" s="125"/>
      <c r="GIH140" s="125"/>
      <c r="GII140" s="125"/>
      <c r="GIJ140" s="126"/>
      <c r="GIK140" s="124" t="s">
        <v>237</v>
      </c>
      <c r="GIL140" s="125"/>
      <c r="GIM140" s="125"/>
      <c r="GIN140" s="125"/>
      <c r="GIO140" s="125"/>
      <c r="GIP140" s="125"/>
      <c r="GIQ140" s="125"/>
      <c r="GIR140" s="126"/>
      <c r="GIS140" s="124" t="s">
        <v>237</v>
      </c>
      <c r="GIT140" s="125"/>
      <c r="GIU140" s="125"/>
      <c r="GIV140" s="125"/>
      <c r="GIW140" s="125"/>
      <c r="GIX140" s="125"/>
      <c r="GIY140" s="125"/>
      <c r="GIZ140" s="126"/>
      <c r="GJA140" s="124" t="s">
        <v>237</v>
      </c>
      <c r="GJB140" s="125"/>
      <c r="GJC140" s="125"/>
      <c r="GJD140" s="125"/>
      <c r="GJE140" s="125"/>
      <c r="GJF140" s="125"/>
      <c r="GJG140" s="125"/>
      <c r="GJH140" s="126"/>
      <c r="GJI140" s="124" t="s">
        <v>237</v>
      </c>
      <c r="GJJ140" s="125"/>
      <c r="GJK140" s="125"/>
      <c r="GJL140" s="125"/>
      <c r="GJM140" s="125"/>
      <c r="GJN140" s="125"/>
      <c r="GJO140" s="125"/>
      <c r="GJP140" s="126"/>
      <c r="GJQ140" s="124" t="s">
        <v>237</v>
      </c>
      <c r="GJR140" s="125"/>
      <c r="GJS140" s="125"/>
      <c r="GJT140" s="125"/>
      <c r="GJU140" s="125"/>
      <c r="GJV140" s="125"/>
      <c r="GJW140" s="125"/>
      <c r="GJX140" s="126"/>
      <c r="GJY140" s="124" t="s">
        <v>237</v>
      </c>
      <c r="GJZ140" s="125"/>
      <c r="GKA140" s="125"/>
      <c r="GKB140" s="125"/>
      <c r="GKC140" s="125"/>
      <c r="GKD140" s="125"/>
      <c r="GKE140" s="125"/>
      <c r="GKF140" s="126"/>
      <c r="GKG140" s="124" t="s">
        <v>237</v>
      </c>
      <c r="GKH140" s="125"/>
      <c r="GKI140" s="125"/>
      <c r="GKJ140" s="125"/>
      <c r="GKK140" s="125"/>
      <c r="GKL140" s="125"/>
      <c r="GKM140" s="125"/>
      <c r="GKN140" s="126"/>
      <c r="GKO140" s="124" t="s">
        <v>237</v>
      </c>
      <c r="GKP140" s="125"/>
      <c r="GKQ140" s="125"/>
      <c r="GKR140" s="125"/>
      <c r="GKS140" s="125"/>
      <c r="GKT140" s="125"/>
      <c r="GKU140" s="125"/>
      <c r="GKV140" s="126"/>
      <c r="GKW140" s="124" t="s">
        <v>237</v>
      </c>
      <c r="GKX140" s="125"/>
      <c r="GKY140" s="125"/>
      <c r="GKZ140" s="125"/>
      <c r="GLA140" s="125"/>
      <c r="GLB140" s="125"/>
      <c r="GLC140" s="125"/>
      <c r="GLD140" s="126"/>
      <c r="GLE140" s="124" t="s">
        <v>237</v>
      </c>
      <c r="GLF140" s="125"/>
      <c r="GLG140" s="125"/>
      <c r="GLH140" s="125"/>
      <c r="GLI140" s="125"/>
      <c r="GLJ140" s="125"/>
      <c r="GLK140" s="125"/>
      <c r="GLL140" s="126"/>
      <c r="GLM140" s="124" t="s">
        <v>237</v>
      </c>
      <c r="GLN140" s="125"/>
      <c r="GLO140" s="125"/>
      <c r="GLP140" s="125"/>
      <c r="GLQ140" s="125"/>
      <c r="GLR140" s="125"/>
      <c r="GLS140" s="125"/>
      <c r="GLT140" s="126"/>
      <c r="GLU140" s="124" t="s">
        <v>237</v>
      </c>
      <c r="GLV140" s="125"/>
      <c r="GLW140" s="125"/>
      <c r="GLX140" s="125"/>
      <c r="GLY140" s="125"/>
      <c r="GLZ140" s="125"/>
      <c r="GMA140" s="125"/>
      <c r="GMB140" s="126"/>
      <c r="GMC140" s="124" t="s">
        <v>237</v>
      </c>
      <c r="GMD140" s="125"/>
      <c r="GME140" s="125"/>
      <c r="GMF140" s="125"/>
      <c r="GMG140" s="125"/>
      <c r="GMH140" s="125"/>
      <c r="GMI140" s="125"/>
      <c r="GMJ140" s="126"/>
      <c r="GMK140" s="124" t="s">
        <v>237</v>
      </c>
      <c r="GML140" s="125"/>
      <c r="GMM140" s="125"/>
      <c r="GMN140" s="125"/>
      <c r="GMO140" s="125"/>
      <c r="GMP140" s="125"/>
      <c r="GMQ140" s="125"/>
      <c r="GMR140" s="126"/>
      <c r="GMS140" s="124" t="s">
        <v>237</v>
      </c>
      <c r="GMT140" s="125"/>
      <c r="GMU140" s="125"/>
      <c r="GMV140" s="125"/>
      <c r="GMW140" s="125"/>
      <c r="GMX140" s="125"/>
      <c r="GMY140" s="125"/>
      <c r="GMZ140" s="126"/>
      <c r="GNA140" s="124" t="s">
        <v>237</v>
      </c>
      <c r="GNB140" s="125"/>
      <c r="GNC140" s="125"/>
      <c r="GND140" s="125"/>
      <c r="GNE140" s="125"/>
      <c r="GNF140" s="125"/>
      <c r="GNG140" s="125"/>
      <c r="GNH140" s="126"/>
      <c r="GNI140" s="124" t="s">
        <v>237</v>
      </c>
      <c r="GNJ140" s="125"/>
      <c r="GNK140" s="125"/>
      <c r="GNL140" s="125"/>
      <c r="GNM140" s="125"/>
      <c r="GNN140" s="125"/>
      <c r="GNO140" s="125"/>
      <c r="GNP140" s="126"/>
      <c r="GNQ140" s="124" t="s">
        <v>237</v>
      </c>
      <c r="GNR140" s="125"/>
      <c r="GNS140" s="125"/>
      <c r="GNT140" s="125"/>
      <c r="GNU140" s="125"/>
      <c r="GNV140" s="125"/>
      <c r="GNW140" s="125"/>
      <c r="GNX140" s="126"/>
      <c r="GNY140" s="124" t="s">
        <v>237</v>
      </c>
      <c r="GNZ140" s="125"/>
      <c r="GOA140" s="125"/>
      <c r="GOB140" s="125"/>
      <c r="GOC140" s="125"/>
      <c r="GOD140" s="125"/>
      <c r="GOE140" s="125"/>
      <c r="GOF140" s="126"/>
      <c r="GOG140" s="124" t="s">
        <v>237</v>
      </c>
      <c r="GOH140" s="125"/>
      <c r="GOI140" s="125"/>
      <c r="GOJ140" s="125"/>
      <c r="GOK140" s="125"/>
      <c r="GOL140" s="125"/>
      <c r="GOM140" s="125"/>
      <c r="GON140" s="126"/>
      <c r="GOO140" s="124" t="s">
        <v>237</v>
      </c>
      <c r="GOP140" s="125"/>
      <c r="GOQ140" s="125"/>
      <c r="GOR140" s="125"/>
      <c r="GOS140" s="125"/>
      <c r="GOT140" s="125"/>
      <c r="GOU140" s="125"/>
      <c r="GOV140" s="126"/>
      <c r="GOW140" s="124" t="s">
        <v>237</v>
      </c>
      <c r="GOX140" s="125"/>
      <c r="GOY140" s="125"/>
      <c r="GOZ140" s="125"/>
      <c r="GPA140" s="125"/>
      <c r="GPB140" s="125"/>
      <c r="GPC140" s="125"/>
      <c r="GPD140" s="126"/>
      <c r="GPE140" s="124" t="s">
        <v>237</v>
      </c>
      <c r="GPF140" s="125"/>
      <c r="GPG140" s="125"/>
      <c r="GPH140" s="125"/>
      <c r="GPI140" s="125"/>
      <c r="GPJ140" s="125"/>
      <c r="GPK140" s="125"/>
      <c r="GPL140" s="126"/>
      <c r="GPM140" s="124" t="s">
        <v>237</v>
      </c>
      <c r="GPN140" s="125"/>
      <c r="GPO140" s="125"/>
      <c r="GPP140" s="125"/>
      <c r="GPQ140" s="125"/>
      <c r="GPR140" s="125"/>
      <c r="GPS140" s="125"/>
      <c r="GPT140" s="126"/>
      <c r="GPU140" s="124" t="s">
        <v>237</v>
      </c>
      <c r="GPV140" s="125"/>
      <c r="GPW140" s="125"/>
      <c r="GPX140" s="125"/>
      <c r="GPY140" s="125"/>
      <c r="GPZ140" s="125"/>
      <c r="GQA140" s="125"/>
      <c r="GQB140" s="126"/>
      <c r="GQC140" s="124" t="s">
        <v>237</v>
      </c>
      <c r="GQD140" s="125"/>
      <c r="GQE140" s="125"/>
      <c r="GQF140" s="125"/>
      <c r="GQG140" s="125"/>
      <c r="GQH140" s="125"/>
      <c r="GQI140" s="125"/>
      <c r="GQJ140" s="126"/>
      <c r="GQK140" s="124" t="s">
        <v>237</v>
      </c>
      <c r="GQL140" s="125"/>
      <c r="GQM140" s="125"/>
      <c r="GQN140" s="125"/>
      <c r="GQO140" s="125"/>
      <c r="GQP140" s="125"/>
      <c r="GQQ140" s="125"/>
      <c r="GQR140" s="126"/>
      <c r="GQS140" s="124" t="s">
        <v>237</v>
      </c>
      <c r="GQT140" s="125"/>
      <c r="GQU140" s="125"/>
      <c r="GQV140" s="125"/>
      <c r="GQW140" s="125"/>
      <c r="GQX140" s="125"/>
      <c r="GQY140" s="125"/>
      <c r="GQZ140" s="126"/>
      <c r="GRA140" s="124" t="s">
        <v>237</v>
      </c>
      <c r="GRB140" s="125"/>
      <c r="GRC140" s="125"/>
      <c r="GRD140" s="125"/>
      <c r="GRE140" s="125"/>
      <c r="GRF140" s="125"/>
      <c r="GRG140" s="125"/>
      <c r="GRH140" s="126"/>
      <c r="GRI140" s="124" t="s">
        <v>237</v>
      </c>
      <c r="GRJ140" s="125"/>
      <c r="GRK140" s="125"/>
      <c r="GRL140" s="125"/>
      <c r="GRM140" s="125"/>
      <c r="GRN140" s="125"/>
      <c r="GRO140" s="125"/>
      <c r="GRP140" s="126"/>
      <c r="GRQ140" s="124" t="s">
        <v>237</v>
      </c>
      <c r="GRR140" s="125"/>
      <c r="GRS140" s="125"/>
      <c r="GRT140" s="125"/>
      <c r="GRU140" s="125"/>
      <c r="GRV140" s="125"/>
      <c r="GRW140" s="125"/>
      <c r="GRX140" s="126"/>
      <c r="GRY140" s="124" t="s">
        <v>237</v>
      </c>
      <c r="GRZ140" s="125"/>
      <c r="GSA140" s="125"/>
      <c r="GSB140" s="125"/>
      <c r="GSC140" s="125"/>
      <c r="GSD140" s="125"/>
      <c r="GSE140" s="125"/>
      <c r="GSF140" s="126"/>
      <c r="GSG140" s="124" t="s">
        <v>237</v>
      </c>
      <c r="GSH140" s="125"/>
      <c r="GSI140" s="125"/>
      <c r="GSJ140" s="125"/>
      <c r="GSK140" s="125"/>
      <c r="GSL140" s="125"/>
      <c r="GSM140" s="125"/>
      <c r="GSN140" s="126"/>
      <c r="GSO140" s="124" t="s">
        <v>237</v>
      </c>
      <c r="GSP140" s="125"/>
      <c r="GSQ140" s="125"/>
      <c r="GSR140" s="125"/>
      <c r="GSS140" s="125"/>
      <c r="GST140" s="125"/>
      <c r="GSU140" s="125"/>
      <c r="GSV140" s="126"/>
      <c r="GSW140" s="124" t="s">
        <v>237</v>
      </c>
      <c r="GSX140" s="125"/>
      <c r="GSY140" s="125"/>
      <c r="GSZ140" s="125"/>
      <c r="GTA140" s="125"/>
      <c r="GTB140" s="125"/>
      <c r="GTC140" s="125"/>
      <c r="GTD140" s="126"/>
      <c r="GTE140" s="124" t="s">
        <v>237</v>
      </c>
      <c r="GTF140" s="125"/>
      <c r="GTG140" s="125"/>
      <c r="GTH140" s="125"/>
      <c r="GTI140" s="125"/>
      <c r="GTJ140" s="125"/>
      <c r="GTK140" s="125"/>
      <c r="GTL140" s="126"/>
      <c r="GTM140" s="124" t="s">
        <v>237</v>
      </c>
      <c r="GTN140" s="125"/>
      <c r="GTO140" s="125"/>
      <c r="GTP140" s="125"/>
      <c r="GTQ140" s="125"/>
      <c r="GTR140" s="125"/>
      <c r="GTS140" s="125"/>
      <c r="GTT140" s="126"/>
      <c r="GTU140" s="124" t="s">
        <v>237</v>
      </c>
      <c r="GTV140" s="125"/>
      <c r="GTW140" s="125"/>
      <c r="GTX140" s="125"/>
      <c r="GTY140" s="125"/>
      <c r="GTZ140" s="125"/>
      <c r="GUA140" s="125"/>
      <c r="GUB140" s="126"/>
      <c r="GUC140" s="124" t="s">
        <v>237</v>
      </c>
      <c r="GUD140" s="125"/>
      <c r="GUE140" s="125"/>
      <c r="GUF140" s="125"/>
      <c r="GUG140" s="125"/>
      <c r="GUH140" s="125"/>
      <c r="GUI140" s="125"/>
      <c r="GUJ140" s="126"/>
      <c r="GUK140" s="124" t="s">
        <v>237</v>
      </c>
      <c r="GUL140" s="125"/>
      <c r="GUM140" s="125"/>
      <c r="GUN140" s="125"/>
      <c r="GUO140" s="125"/>
      <c r="GUP140" s="125"/>
      <c r="GUQ140" s="125"/>
      <c r="GUR140" s="126"/>
      <c r="GUS140" s="124" t="s">
        <v>237</v>
      </c>
      <c r="GUT140" s="125"/>
      <c r="GUU140" s="125"/>
      <c r="GUV140" s="125"/>
      <c r="GUW140" s="125"/>
      <c r="GUX140" s="125"/>
      <c r="GUY140" s="125"/>
      <c r="GUZ140" s="126"/>
      <c r="GVA140" s="124" t="s">
        <v>237</v>
      </c>
      <c r="GVB140" s="125"/>
      <c r="GVC140" s="125"/>
      <c r="GVD140" s="125"/>
      <c r="GVE140" s="125"/>
      <c r="GVF140" s="125"/>
      <c r="GVG140" s="125"/>
      <c r="GVH140" s="126"/>
      <c r="GVI140" s="124" t="s">
        <v>237</v>
      </c>
      <c r="GVJ140" s="125"/>
      <c r="GVK140" s="125"/>
      <c r="GVL140" s="125"/>
      <c r="GVM140" s="125"/>
      <c r="GVN140" s="125"/>
      <c r="GVO140" s="125"/>
      <c r="GVP140" s="126"/>
      <c r="GVQ140" s="124" t="s">
        <v>237</v>
      </c>
      <c r="GVR140" s="125"/>
      <c r="GVS140" s="125"/>
      <c r="GVT140" s="125"/>
      <c r="GVU140" s="125"/>
      <c r="GVV140" s="125"/>
      <c r="GVW140" s="125"/>
      <c r="GVX140" s="126"/>
      <c r="GVY140" s="124" t="s">
        <v>237</v>
      </c>
      <c r="GVZ140" s="125"/>
      <c r="GWA140" s="125"/>
      <c r="GWB140" s="125"/>
      <c r="GWC140" s="125"/>
      <c r="GWD140" s="125"/>
      <c r="GWE140" s="125"/>
      <c r="GWF140" s="126"/>
      <c r="GWG140" s="124" t="s">
        <v>237</v>
      </c>
      <c r="GWH140" s="125"/>
      <c r="GWI140" s="125"/>
      <c r="GWJ140" s="125"/>
      <c r="GWK140" s="125"/>
      <c r="GWL140" s="125"/>
      <c r="GWM140" s="125"/>
      <c r="GWN140" s="126"/>
      <c r="GWO140" s="124" t="s">
        <v>237</v>
      </c>
      <c r="GWP140" s="125"/>
      <c r="GWQ140" s="125"/>
      <c r="GWR140" s="125"/>
      <c r="GWS140" s="125"/>
      <c r="GWT140" s="125"/>
      <c r="GWU140" s="125"/>
      <c r="GWV140" s="126"/>
      <c r="GWW140" s="124" t="s">
        <v>237</v>
      </c>
      <c r="GWX140" s="125"/>
      <c r="GWY140" s="125"/>
      <c r="GWZ140" s="125"/>
      <c r="GXA140" s="125"/>
      <c r="GXB140" s="125"/>
      <c r="GXC140" s="125"/>
      <c r="GXD140" s="126"/>
      <c r="GXE140" s="124" t="s">
        <v>237</v>
      </c>
      <c r="GXF140" s="125"/>
      <c r="GXG140" s="125"/>
      <c r="GXH140" s="125"/>
      <c r="GXI140" s="125"/>
      <c r="GXJ140" s="125"/>
      <c r="GXK140" s="125"/>
      <c r="GXL140" s="126"/>
      <c r="GXM140" s="124" t="s">
        <v>237</v>
      </c>
      <c r="GXN140" s="125"/>
      <c r="GXO140" s="125"/>
      <c r="GXP140" s="125"/>
      <c r="GXQ140" s="125"/>
      <c r="GXR140" s="125"/>
      <c r="GXS140" s="125"/>
      <c r="GXT140" s="126"/>
      <c r="GXU140" s="124" t="s">
        <v>237</v>
      </c>
      <c r="GXV140" s="125"/>
      <c r="GXW140" s="125"/>
      <c r="GXX140" s="125"/>
      <c r="GXY140" s="125"/>
      <c r="GXZ140" s="125"/>
      <c r="GYA140" s="125"/>
      <c r="GYB140" s="126"/>
      <c r="GYC140" s="124" t="s">
        <v>237</v>
      </c>
      <c r="GYD140" s="125"/>
      <c r="GYE140" s="125"/>
      <c r="GYF140" s="125"/>
      <c r="GYG140" s="125"/>
      <c r="GYH140" s="125"/>
      <c r="GYI140" s="125"/>
      <c r="GYJ140" s="126"/>
      <c r="GYK140" s="124" t="s">
        <v>237</v>
      </c>
      <c r="GYL140" s="125"/>
      <c r="GYM140" s="125"/>
      <c r="GYN140" s="125"/>
      <c r="GYO140" s="125"/>
      <c r="GYP140" s="125"/>
      <c r="GYQ140" s="125"/>
      <c r="GYR140" s="126"/>
      <c r="GYS140" s="124" t="s">
        <v>237</v>
      </c>
      <c r="GYT140" s="125"/>
      <c r="GYU140" s="125"/>
      <c r="GYV140" s="125"/>
      <c r="GYW140" s="125"/>
      <c r="GYX140" s="125"/>
      <c r="GYY140" s="125"/>
      <c r="GYZ140" s="126"/>
      <c r="GZA140" s="124" t="s">
        <v>237</v>
      </c>
      <c r="GZB140" s="125"/>
      <c r="GZC140" s="125"/>
      <c r="GZD140" s="125"/>
      <c r="GZE140" s="125"/>
      <c r="GZF140" s="125"/>
      <c r="GZG140" s="125"/>
      <c r="GZH140" s="126"/>
      <c r="GZI140" s="124" t="s">
        <v>237</v>
      </c>
      <c r="GZJ140" s="125"/>
      <c r="GZK140" s="125"/>
      <c r="GZL140" s="125"/>
      <c r="GZM140" s="125"/>
      <c r="GZN140" s="125"/>
      <c r="GZO140" s="125"/>
      <c r="GZP140" s="126"/>
      <c r="GZQ140" s="124" t="s">
        <v>237</v>
      </c>
      <c r="GZR140" s="125"/>
      <c r="GZS140" s="125"/>
      <c r="GZT140" s="125"/>
      <c r="GZU140" s="125"/>
      <c r="GZV140" s="125"/>
      <c r="GZW140" s="125"/>
      <c r="GZX140" s="126"/>
      <c r="GZY140" s="124" t="s">
        <v>237</v>
      </c>
      <c r="GZZ140" s="125"/>
      <c r="HAA140" s="125"/>
      <c r="HAB140" s="125"/>
      <c r="HAC140" s="125"/>
      <c r="HAD140" s="125"/>
      <c r="HAE140" s="125"/>
      <c r="HAF140" s="126"/>
      <c r="HAG140" s="124" t="s">
        <v>237</v>
      </c>
      <c r="HAH140" s="125"/>
      <c r="HAI140" s="125"/>
      <c r="HAJ140" s="125"/>
      <c r="HAK140" s="125"/>
      <c r="HAL140" s="125"/>
      <c r="HAM140" s="125"/>
      <c r="HAN140" s="126"/>
      <c r="HAO140" s="124" t="s">
        <v>237</v>
      </c>
      <c r="HAP140" s="125"/>
      <c r="HAQ140" s="125"/>
      <c r="HAR140" s="125"/>
      <c r="HAS140" s="125"/>
      <c r="HAT140" s="125"/>
      <c r="HAU140" s="125"/>
      <c r="HAV140" s="126"/>
      <c r="HAW140" s="124" t="s">
        <v>237</v>
      </c>
      <c r="HAX140" s="125"/>
      <c r="HAY140" s="125"/>
      <c r="HAZ140" s="125"/>
      <c r="HBA140" s="125"/>
      <c r="HBB140" s="125"/>
      <c r="HBC140" s="125"/>
      <c r="HBD140" s="126"/>
      <c r="HBE140" s="124" t="s">
        <v>237</v>
      </c>
      <c r="HBF140" s="125"/>
      <c r="HBG140" s="125"/>
      <c r="HBH140" s="125"/>
      <c r="HBI140" s="125"/>
      <c r="HBJ140" s="125"/>
      <c r="HBK140" s="125"/>
      <c r="HBL140" s="126"/>
      <c r="HBM140" s="124" t="s">
        <v>237</v>
      </c>
      <c r="HBN140" s="125"/>
      <c r="HBO140" s="125"/>
      <c r="HBP140" s="125"/>
      <c r="HBQ140" s="125"/>
      <c r="HBR140" s="125"/>
      <c r="HBS140" s="125"/>
      <c r="HBT140" s="126"/>
      <c r="HBU140" s="124" t="s">
        <v>237</v>
      </c>
      <c r="HBV140" s="125"/>
      <c r="HBW140" s="125"/>
      <c r="HBX140" s="125"/>
      <c r="HBY140" s="125"/>
      <c r="HBZ140" s="125"/>
      <c r="HCA140" s="125"/>
      <c r="HCB140" s="126"/>
      <c r="HCC140" s="124" t="s">
        <v>237</v>
      </c>
      <c r="HCD140" s="125"/>
      <c r="HCE140" s="125"/>
      <c r="HCF140" s="125"/>
      <c r="HCG140" s="125"/>
      <c r="HCH140" s="125"/>
      <c r="HCI140" s="125"/>
      <c r="HCJ140" s="126"/>
      <c r="HCK140" s="124" t="s">
        <v>237</v>
      </c>
      <c r="HCL140" s="125"/>
      <c r="HCM140" s="125"/>
      <c r="HCN140" s="125"/>
      <c r="HCO140" s="125"/>
      <c r="HCP140" s="125"/>
      <c r="HCQ140" s="125"/>
      <c r="HCR140" s="126"/>
      <c r="HCS140" s="124" t="s">
        <v>237</v>
      </c>
      <c r="HCT140" s="125"/>
      <c r="HCU140" s="125"/>
      <c r="HCV140" s="125"/>
      <c r="HCW140" s="125"/>
      <c r="HCX140" s="125"/>
      <c r="HCY140" s="125"/>
      <c r="HCZ140" s="126"/>
      <c r="HDA140" s="124" t="s">
        <v>237</v>
      </c>
      <c r="HDB140" s="125"/>
      <c r="HDC140" s="125"/>
      <c r="HDD140" s="125"/>
      <c r="HDE140" s="125"/>
      <c r="HDF140" s="125"/>
      <c r="HDG140" s="125"/>
      <c r="HDH140" s="126"/>
      <c r="HDI140" s="124" t="s">
        <v>237</v>
      </c>
      <c r="HDJ140" s="125"/>
      <c r="HDK140" s="125"/>
      <c r="HDL140" s="125"/>
      <c r="HDM140" s="125"/>
      <c r="HDN140" s="125"/>
      <c r="HDO140" s="125"/>
      <c r="HDP140" s="126"/>
      <c r="HDQ140" s="124" t="s">
        <v>237</v>
      </c>
      <c r="HDR140" s="125"/>
      <c r="HDS140" s="125"/>
      <c r="HDT140" s="125"/>
      <c r="HDU140" s="125"/>
      <c r="HDV140" s="125"/>
      <c r="HDW140" s="125"/>
      <c r="HDX140" s="126"/>
      <c r="HDY140" s="124" t="s">
        <v>237</v>
      </c>
      <c r="HDZ140" s="125"/>
      <c r="HEA140" s="125"/>
      <c r="HEB140" s="125"/>
      <c r="HEC140" s="125"/>
      <c r="HED140" s="125"/>
      <c r="HEE140" s="125"/>
      <c r="HEF140" s="126"/>
      <c r="HEG140" s="124" t="s">
        <v>237</v>
      </c>
      <c r="HEH140" s="125"/>
      <c r="HEI140" s="125"/>
      <c r="HEJ140" s="125"/>
      <c r="HEK140" s="125"/>
      <c r="HEL140" s="125"/>
      <c r="HEM140" s="125"/>
      <c r="HEN140" s="126"/>
      <c r="HEO140" s="124" t="s">
        <v>237</v>
      </c>
      <c r="HEP140" s="125"/>
      <c r="HEQ140" s="125"/>
      <c r="HER140" s="125"/>
      <c r="HES140" s="125"/>
      <c r="HET140" s="125"/>
      <c r="HEU140" s="125"/>
      <c r="HEV140" s="126"/>
      <c r="HEW140" s="124" t="s">
        <v>237</v>
      </c>
      <c r="HEX140" s="125"/>
      <c r="HEY140" s="125"/>
      <c r="HEZ140" s="125"/>
      <c r="HFA140" s="125"/>
      <c r="HFB140" s="125"/>
      <c r="HFC140" s="125"/>
      <c r="HFD140" s="126"/>
      <c r="HFE140" s="124" t="s">
        <v>237</v>
      </c>
      <c r="HFF140" s="125"/>
      <c r="HFG140" s="125"/>
      <c r="HFH140" s="125"/>
      <c r="HFI140" s="125"/>
      <c r="HFJ140" s="125"/>
      <c r="HFK140" s="125"/>
      <c r="HFL140" s="126"/>
      <c r="HFM140" s="124" t="s">
        <v>237</v>
      </c>
      <c r="HFN140" s="125"/>
      <c r="HFO140" s="125"/>
      <c r="HFP140" s="125"/>
      <c r="HFQ140" s="125"/>
      <c r="HFR140" s="125"/>
      <c r="HFS140" s="125"/>
      <c r="HFT140" s="126"/>
      <c r="HFU140" s="124" t="s">
        <v>237</v>
      </c>
      <c r="HFV140" s="125"/>
      <c r="HFW140" s="125"/>
      <c r="HFX140" s="125"/>
      <c r="HFY140" s="125"/>
      <c r="HFZ140" s="125"/>
      <c r="HGA140" s="125"/>
      <c r="HGB140" s="126"/>
      <c r="HGC140" s="124" t="s">
        <v>237</v>
      </c>
      <c r="HGD140" s="125"/>
      <c r="HGE140" s="125"/>
      <c r="HGF140" s="125"/>
      <c r="HGG140" s="125"/>
      <c r="HGH140" s="125"/>
      <c r="HGI140" s="125"/>
      <c r="HGJ140" s="126"/>
      <c r="HGK140" s="124" t="s">
        <v>237</v>
      </c>
      <c r="HGL140" s="125"/>
      <c r="HGM140" s="125"/>
      <c r="HGN140" s="125"/>
      <c r="HGO140" s="125"/>
      <c r="HGP140" s="125"/>
      <c r="HGQ140" s="125"/>
      <c r="HGR140" s="126"/>
      <c r="HGS140" s="124" t="s">
        <v>237</v>
      </c>
      <c r="HGT140" s="125"/>
      <c r="HGU140" s="125"/>
      <c r="HGV140" s="125"/>
      <c r="HGW140" s="125"/>
      <c r="HGX140" s="125"/>
      <c r="HGY140" s="125"/>
      <c r="HGZ140" s="126"/>
      <c r="HHA140" s="124" t="s">
        <v>237</v>
      </c>
      <c r="HHB140" s="125"/>
      <c r="HHC140" s="125"/>
      <c r="HHD140" s="125"/>
      <c r="HHE140" s="125"/>
      <c r="HHF140" s="125"/>
      <c r="HHG140" s="125"/>
      <c r="HHH140" s="126"/>
      <c r="HHI140" s="124" t="s">
        <v>237</v>
      </c>
      <c r="HHJ140" s="125"/>
      <c r="HHK140" s="125"/>
      <c r="HHL140" s="125"/>
      <c r="HHM140" s="125"/>
      <c r="HHN140" s="125"/>
      <c r="HHO140" s="125"/>
      <c r="HHP140" s="126"/>
      <c r="HHQ140" s="124" t="s">
        <v>237</v>
      </c>
      <c r="HHR140" s="125"/>
      <c r="HHS140" s="125"/>
      <c r="HHT140" s="125"/>
      <c r="HHU140" s="125"/>
      <c r="HHV140" s="125"/>
      <c r="HHW140" s="125"/>
      <c r="HHX140" s="126"/>
      <c r="HHY140" s="124" t="s">
        <v>237</v>
      </c>
      <c r="HHZ140" s="125"/>
      <c r="HIA140" s="125"/>
      <c r="HIB140" s="125"/>
      <c r="HIC140" s="125"/>
      <c r="HID140" s="125"/>
      <c r="HIE140" s="125"/>
      <c r="HIF140" s="126"/>
      <c r="HIG140" s="124" t="s">
        <v>237</v>
      </c>
      <c r="HIH140" s="125"/>
      <c r="HII140" s="125"/>
      <c r="HIJ140" s="125"/>
      <c r="HIK140" s="125"/>
      <c r="HIL140" s="125"/>
      <c r="HIM140" s="125"/>
      <c r="HIN140" s="126"/>
      <c r="HIO140" s="124" t="s">
        <v>237</v>
      </c>
      <c r="HIP140" s="125"/>
      <c r="HIQ140" s="125"/>
      <c r="HIR140" s="125"/>
      <c r="HIS140" s="125"/>
      <c r="HIT140" s="125"/>
      <c r="HIU140" s="125"/>
      <c r="HIV140" s="126"/>
      <c r="HIW140" s="124" t="s">
        <v>237</v>
      </c>
      <c r="HIX140" s="125"/>
      <c r="HIY140" s="125"/>
      <c r="HIZ140" s="125"/>
      <c r="HJA140" s="125"/>
      <c r="HJB140" s="125"/>
      <c r="HJC140" s="125"/>
      <c r="HJD140" s="126"/>
      <c r="HJE140" s="124" t="s">
        <v>237</v>
      </c>
      <c r="HJF140" s="125"/>
      <c r="HJG140" s="125"/>
      <c r="HJH140" s="125"/>
      <c r="HJI140" s="125"/>
      <c r="HJJ140" s="125"/>
      <c r="HJK140" s="125"/>
      <c r="HJL140" s="126"/>
      <c r="HJM140" s="124" t="s">
        <v>237</v>
      </c>
      <c r="HJN140" s="125"/>
      <c r="HJO140" s="125"/>
      <c r="HJP140" s="125"/>
      <c r="HJQ140" s="125"/>
      <c r="HJR140" s="125"/>
      <c r="HJS140" s="125"/>
      <c r="HJT140" s="126"/>
      <c r="HJU140" s="124" t="s">
        <v>237</v>
      </c>
      <c r="HJV140" s="125"/>
      <c r="HJW140" s="125"/>
      <c r="HJX140" s="125"/>
      <c r="HJY140" s="125"/>
      <c r="HJZ140" s="125"/>
      <c r="HKA140" s="125"/>
      <c r="HKB140" s="126"/>
      <c r="HKC140" s="124" t="s">
        <v>237</v>
      </c>
      <c r="HKD140" s="125"/>
      <c r="HKE140" s="125"/>
      <c r="HKF140" s="125"/>
      <c r="HKG140" s="125"/>
      <c r="HKH140" s="125"/>
      <c r="HKI140" s="125"/>
      <c r="HKJ140" s="126"/>
      <c r="HKK140" s="124" t="s">
        <v>237</v>
      </c>
      <c r="HKL140" s="125"/>
      <c r="HKM140" s="125"/>
      <c r="HKN140" s="125"/>
      <c r="HKO140" s="125"/>
      <c r="HKP140" s="125"/>
      <c r="HKQ140" s="125"/>
      <c r="HKR140" s="126"/>
      <c r="HKS140" s="124" t="s">
        <v>237</v>
      </c>
      <c r="HKT140" s="125"/>
      <c r="HKU140" s="125"/>
      <c r="HKV140" s="125"/>
      <c r="HKW140" s="125"/>
      <c r="HKX140" s="125"/>
      <c r="HKY140" s="125"/>
      <c r="HKZ140" s="126"/>
      <c r="HLA140" s="124" t="s">
        <v>237</v>
      </c>
      <c r="HLB140" s="125"/>
      <c r="HLC140" s="125"/>
      <c r="HLD140" s="125"/>
      <c r="HLE140" s="125"/>
      <c r="HLF140" s="125"/>
      <c r="HLG140" s="125"/>
      <c r="HLH140" s="126"/>
      <c r="HLI140" s="124" t="s">
        <v>237</v>
      </c>
      <c r="HLJ140" s="125"/>
      <c r="HLK140" s="125"/>
      <c r="HLL140" s="125"/>
      <c r="HLM140" s="125"/>
      <c r="HLN140" s="125"/>
      <c r="HLO140" s="125"/>
      <c r="HLP140" s="126"/>
      <c r="HLQ140" s="124" t="s">
        <v>237</v>
      </c>
      <c r="HLR140" s="125"/>
      <c r="HLS140" s="125"/>
      <c r="HLT140" s="125"/>
      <c r="HLU140" s="125"/>
      <c r="HLV140" s="125"/>
      <c r="HLW140" s="125"/>
      <c r="HLX140" s="126"/>
      <c r="HLY140" s="124" t="s">
        <v>237</v>
      </c>
      <c r="HLZ140" s="125"/>
      <c r="HMA140" s="125"/>
      <c r="HMB140" s="125"/>
      <c r="HMC140" s="125"/>
      <c r="HMD140" s="125"/>
      <c r="HME140" s="125"/>
      <c r="HMF140" s="126"/>
      <c r="HMG140" s="124" t="s">
        <v>237</v>
      </c>
      <c r="HMH140" s="125"/>
      <c r="HMI140" s="125"/>
      <c r="HMJ140" s="125"/>
      <c r="HMK140" s="125"/>
      <c r="HML140" s="125"/>
      <c r="HMM140" s="125"/>
      <c r="HMN140" s="126"/>
      <c r="HMO140" s="124" t="s">
        <v>237</v>
      </c>
      <c r="HMP140" s="125"/>
      <c r="HMQ140" s="125"/>
      <c r="HMR140" s="125"/>
      <c r="HMS140" s="125"/>
      <c r="HMT140" s="125"/>
      <c r="HMU140" s="125"/>
      <c r="HMV140" s="126"/>
      <c r="HMW140" s="124" t="s">
        <v>237</v>
      </c>
      <c r="HMX140" s="125"/>
      <c r="HMY140" s="125"/>
      <c r="HMZ140" s="125"/>
      <c r="HNA140" s="125"/>
      <c r="HNB140" s="125"/>
      <c r="HNC140" s="125"/>
      <c r="HND140" s="126"/>
      <c r="HNE140" s="124" t="s">
        <v>237</v>
      </c>
      <c r="HNF140" s="125"/>
      <c r="HNG140" s="125"/>
      <c r="HNH140" s="125"/>
      <c r="HNI140" s="125"/>
      <c r="HNJ140" s="125"/>
      <c r="HNK140" s="125"/>
      <c r="HNL140" s="126"/>
      <c r="HNM140" s="124" t="s">
        <v>237</v>
      </c>
      <c r="HNN140" s="125"/>
      <c r="HNO140" s="125"/>
      <c r="HNP140" s="125"/>
      <c r="HNQ140" s="125"/>
      <c r="HNR140" s="125"/>
      <c r="HNS140" s="125"/>
      <c r="HNT140" s="126"/>
      <c r="HNU140" s="124" t="s">
        <v>237</v>
      </c>
      <c r="HNV140" s="125"/>
      <c r="HNW140" s="125"/>
      <c r="HNX140" s="125"/>
      <c r="HNY140" s="125"/>
      <c r="HNZ140" s="125"/>
      <c r="HOA140" s="125"/>
      <c r="HOB140" s="126"/>
      <c r="HOC140" s="124" t="s">
        <v>237</v>
      </c>
      <c r="HOD140" s="125"/>
      <c r="HOE140" s="125"/>
      <c r="HOF140" s="125"/>
      <c r="HOG140" s="125"/>
      <c r="HOH140" s="125"/>
      <c r="HOI140" s="125"/>
      <c r="HOJ140" s="126"/>
      <c r="HOK140" s="124" t="s">
        <v>237</v>
      </c>
      <c r="HOL140" s="125"/>
      <c r="HOM140" s="125"/>
      <c r="HON140" s="125"/>
      <c r="HOO140" s="125"/>
      <c r="HOP140" s="125"/>
      <c r="HOQ140" s="125"/>
      <c r="HOR140" s="126"/>
      <c r="HOS140" s="124" t="s">
        <v>237</v>
      </c>
      <c r="HOT140" s="125"/>
      <c r="HOU140" s="125"/>
      <c r="HOV140" s="125"/>
      <c r="HOW140" s="125"/>
      <c r="HOX140" s="125"/>
      <c r="HOY140" s="125"/>
      <c r="HOZ140" s="126"/>
      <c r="HPA140" s="124" t="s">
        <v>237</v>
      </c>
      <c r="HPB140" s="125"/>
      <c r="HPC140" s="125"/>
      <c r="HPD140" s="125"/>
      <c r="HPE140" s="125"/>
      <c r="HPF140" s="125"/>
      <c r="HPG140" s="125"/>
      <c r="HPH140" s="126"/>
      <c r="HPI140" s="124" t="s">
        <v>237</v>
      </c>
      <c r="HPJ140" s="125"/>
      <c r="HPK140" s="125"/>
      <c r="HPL140" s="125"/>
      <c r="HPM140" s="125"/>
      <c r="HPN140" s="125"/>
      <c r="HPO140" s="125"/>
      <c r="HPP140" s="126"/>
      <c r="HPQ140" s="124" t="s">
        <v>237</v>
      </c>
      <c r="HPR140" s="125"/>
      <c r="HPS140" s="125"/>
      <c r="HPT140" s="125"/>
      <c r="HPU140" s="125"/>
      <c r="HPV140" s="125"/>
      <c r="HPW140" s="125"/>
      <c r="HPX140" s="126"/>
      <c r="HPY140" s="124" t="s">
        <v>237</v>
      </c>
      <c r="HPZ140" s="125"/>
      <c r="HQA140" s="125"/>
      <c r="HQB140" s="125"/>
      <c r="HQC140" s="125"/>
      <c r="HQD140" s="125"/>
      <c r="HQE140" s="125"/>
      <c r="HQF140" s="126"/>
      <c r="HQG140" s="124" t="s">
        <v>237</v>
      </c>
      <c r="HQH140" s="125"/>
      <c r="HQI140" s="125"/>
      <c r="HQJ140" s="125"/>
      <c r="HQK140" s="125"/>
      <c r="HQL140" s="125"/>
      <c r="HQM140" s="125"/>
      <c r="HQN140" s="126"/>
      <c r="HQO140" s="124" t="s">
        <v>237</v>
      </c>
      <c r="HQP140" s="125"/>
      <c r="HQQ140" s="125"/>
      <c r="HQR140" s="125"/>
      <c r="HQS140" s="125"/>
      <c r="HQT140" s="125"/>
      <c r="HQU140" s="125"/>
      <c r="HQV140" s="126"/>
      <c r="HQW140" s="124" t="s">
        <v>237</v>
      </c>
      <c r="HQX140" s="125"/>
      <c r="HQY140" s="125"/>
      <c r="HQZ140" s="125"/>
      <c r="HRA140" s="125"/>
      <c r="HRB140" s="125"/>
      <c r="HRC140" s="125"/>
      <c r="HRD140" s="126"/>
      <c r="HRE140" s="124" t="s">
        <v>237</v>
      </c>
      <c r="HRF140" s="125"/>
      <c r="HRG140" s="125"/>
      <c r="HRH140" s="125"/>
      <c r="HRI140" s="125"/>
      <c r="HRJ140" s="125"/>
      <c r="HRK140" s="125"/>
      <c r="HRL140" s="126"/>
      <c r="HRM140" s="124" t="s">
        <v>237</v>
      </c>
      <c r="HRN140" s="125"/>
      <c r="HRO140" s="125"/>
      <c r="HRP140" s="125"/>
      <c r="HRQ140" s="125"/>
      <c r="HRR140" s="125"/>
      <c r="HRS140" s="125"/>
      <c r="HRT140" s="126"/>
      <c r="HRU140" s="124" t="s">
        <v>237</v>
      </c>
      <c r="HRV140" s="125"/>
      <c r="HRW140" s="125"/>
      <c r="HRX140" s="125"/>
      <c r="HRY140" s="125"/>
      <c r="HRZ140" s="125"/>
      <c r="HSA140" s="125"/>
      <c r="HSB140" s="126"/>
      <c r="HSC140" s="124" t="s">
        <v>237</v>
      </c>
      <c r="HSD140" s="125"/>
      <c r="HSE140" s="125"/>
      <c r="HSF140" s="125"/>
      <c r="HSG140" s="125"/>
      <c r="HSH140" s="125"/>
      <c r="HSI140" s="125"/>
      <c r="HSJ140" s="126"/>
      <c r="HSK140" s="124" t="s">
        <v>237</v>
      </c>
      <c r="HSL140" s="125"/>
      <c r="HSM140" s="125"/>
      <c r="HSN140" s="125"/>
      <c r="HSO140" s="125"/>
      <c r="HSP140" s="125"/>
      <c r="HSQ140" s="125"/>
      <c r="HSR140" s="126"/>
      <c r="HSS140" s="124" t="s">
        <v>237</v>
      </c>
      <c r="HST140" s="125"/>
      <c r="HSU140" s="125"/>
      <c r="HSV140" s="125"/>
      <c r="HSW140" s="125"/>
      <c r="HSX140" s="125"/>
      <c r="HSY140" s="125"/>
      <c r="HSZ140" s="126"/>
      <c r="HTA140" s="124" t="s">
        <v>237</v>
      </c>
      <c r="HTB140" s="125"/>
      <c r="HTC140" s="125"/>
      <c r="HTD140" s="125"/>
      <c r="HTE140" s="125"/>
      <c r="HTF140" s="125"/>
      <c r="HTG140" s="125"/>
      <c r="HTH140" s="126"/>
      <c r="HTI140" s="124" t="s">
        <v>237</v>
      </c>
      <c r="HTJ140" s="125"/>
      <c r="HTK140" s="125"/>
      <c r="HTL140" s="125"/>
      <c r="HTM140" s="125"/>
      <c r="HTN140" s="125"/>
      <c r="HTO140" s="125"/>
      <c r="HTP140" s="126"/>
      <c r="HTQ140" s="124" t="s">
        <v>237</v>
      </c>
      <c r="HTR140" s="125"/>
      <c r="HTS140" s="125"/>
      <c r="HTT140" s="125"/>
      <c r="HTU140" s="125"/>
      <c r="HTV140" s="125"/>
      <c r="HTW140" s="125"/>
      <c r="HTX140" s="126"/>
      <c r="HTY140" s="124" t="s">
        <v>237</v>
      </c>
      <c r="HTZ140" s="125"/>
      <c r="HUA140" s="125"/>
      <c r="HUB140" s="125"/>
      <c r="HUC140" s="125"/>
      <c r="HUD140" s="125"/>
      <c r="HUE140" s="125"/>
      <c r="HUF140" s="126"/>
      <c r="HUG140" s="124" t="s">
        <v>237</v>
      </c>
      <c r="HUH140" s="125"/>
      <c r="HUI140" s="125"/>
      <c r="HUJ140" s="125"/>
      <c r="HUK140" s="125"/>
      <c r="HUL140" s="125"/>
      <c r="HUM140" s="125"/>
      <c r="HUN140" s="126"/>
      <c r="HUO140" s="124" t="s">
        <v>237</v>
      </c>
      <c r="HUP140" s="125"/>
      <c r="HUQ140" s="125"/>
      <c r="HUR140" s="125"/>
      <c r="HUS140" s="125"/>
      <c r="HUT140" s="125"/>
      <c r="HUU140" s="125"/>
      <c r="HUV140" s="126"/>
      <c r="HUW140" s="124" t="s">
        <v>237</v>
      </c>
      <c r="HUX140" s="125"/>
      <c r="HUY140" s="125"/>
      <c r="HUZ140" s="125"/>
      <c r="HVA140" s="125"/>
      <c r="HVB140" s="125"/>
      <c r="HVC140" s="125"/>
      <c r="HVD140" s="126"/>
      <c r="HVE140" s="124" t="s">
        <v>237</v>
      </c>
      <c r="HVF140" s="125"/>
      <c r="HVG140" s="125"/>
      <c r="HVH140" s="125"/>
      <c r="HVI140" s="125"/>
      <c r="HVJ140" s="125"/>
      <c r="HVK140" s="125"/>
      <c r="HVL140" s="126"/>
      <c r="HVM140" s="124" t="s">
        <v>237</v>
      </c>
      <c r="HVN140" s="125"/>
      <c r="HVO140" s="125"/>
      <c r="HVP140" s="125"/>
      <c r="HVQ140" s="125"/>
      <c r="HVR140" s="125"/>
      <c r="HVS140" s="125"/>
      <c r="HVT140" s="126"/>
      <c r="HVU140" s="124" t="s">
        <v>237</v>
      </c>
      <c r="HVV140" s="125"/>
      <c r="HVW140" s="125"/>
      <c r="HVX140" s="125"/>
      <c r="HVY140" s="125"/>
      <c r="HVZ140" s="125"/>
      <c r="HWA140" s="125"/>
      <c r="HWB140" s="126"/>
      <c r="HWC140" s="124" t="s">
        <v>237</v>
      </c>
      <c r="HWD140" s="125"/>
      <c r="HWE140" s="125"/>
      <c r="HWF140" s="125"/>
      <c r="HWG140" s="125"/>
      <c r="HWH140" s="125"/>
      <c r="HWI140" s="125"/>
      <c r="HWJ140" s="126"/>
      <c r="HWK140" s="124" t="s">
        <v>237</v>
      </c>
      <c r="HWL140" s="125"/>
      <c r="HWM140" s="125"/>
      <c r="HWN140" s="125"/>
      <c r="HWO140" s="125"/>
      <c r="HWP140" s="125"/>
      <c r="HWQ140" s="125"/>
      <c r="HWR140" s="126"/>
      <c r="HWS140" s="124" t="s">
        <v>237</v>
      </c>
      <c r="HWT140" s="125"/>
      <c r="HWU140" s="125"/>
      <c r="HWV140" s="125"/>
      <c r="HWW140" s="125"/>
      <c r="HWX140" s="125"/>
      <c r="HWY140" s="125"/>
      <c r="HWZ140" s="126"/>
      <c r="HXA140" s="124" t="s">
        <v>237</v>
      </c>
      <c r="HXB140" s="125"/>
      <c r="HXC140" s="125"/>
      <c r="HXD140" s="125"/>
      <c r="HXE140" s="125"/>
      <c r="HXF140" s="125"/>
      <c r="HXG140" s="125"/>
      <c r="HXH140" s="126"/>
      <c r="HXI140" s="124" t="s">
        <v>237</v>
      </c>
      <c r="HXJ140" s="125"/>
      <c r="HXK140" s="125"/>
      <c r="HXL140" s="125"/>
      <c r="HXM140" s="125"/>
      <c r="HXN140" s="125"/>
      <c r="HXO140" s="125"/>
      <c r="HXP140" s="126"/>
      <c r="HXQ140" s="124" t="s">
        <v>237</v>
      </c>
      <c r="HXR140" s="125"/>
      <c r="HXS140" s="125"/>
      <c r="HXT140" s="125"/>
      <c r="HXU140" s="125"/>
      <c r="HXV140" s="125"/>
      <c r="HXW140" s="125"/>
      <c r="HXX140" s="126"/>
      <c r="HXY140" s="124" t="s">
        <v>237</v>
      </c>
      <c r="HXZ140" s="125"/>
      <c r="HYA140" s="125"/>
      <c r="HYB140" s="125"/>
      <c r="HYC140" s="125"/>
      <c r="HYD140" s="125"/>
      <c r="HYE140" s="125"/>
      <c r="HYF140" s="126"/>
      <c r="HYG140" s="124" t="s">
        <v>237</v>
      </c>
      <c r="HYH140" s="125"/>
      <c r="HYI140" s="125"/>
      <c r="HYJ140" s="125"/>
      <c r="HYK140" s="125"/>
      <c r="HYL140" s="125"/>
      <c r="HYM140" s="125"/>
      <c r="HYN140" s="126"/>
      <c r="HYO140" s="124" t="s">
        <v>237</v>
      </c>
      <c r="HYP140" s="125"/>
      <c r="HYQ140" s="125"/>
      <c r="HYR140" s="125"/>
      <c r="HYS140" s="125"/>
      <c r="HYT140" s="125"/>
      <c r="HYU140" s="125"/>
      <c r="HYV140" s="126"/>
      <c r="HYW140" s="124" t="s">
        <v>237</v>
      </c>
      <c r="HYX140" s="125"/>
      <c r="HYY140" s="125"/>
      <c r="HYZ140" s="125"/>
      <c r="HZA140" s="125"/>
      <c r="HZB140" s="125"/>
      <c r="HZC140" s="125"/>
      <c r="HZD140" s="126"/>
      <c r="HZE140" s="124" t="s">
        <v>237</v>
      </c>
      <c r="HZF140" s="125"/>
      <c r="HZG140" s="125"/>
      <c r="HZH140" s="125"/>
      <c r="HZI140" s="125"/>
      <c r="HZJ140" s="125"/>
      <c r="HZK140" s="125"/>
      <c r="HZL140" s="126"/>
      <c r="HZM140" s="124" t="s">
        <v>237</v>
      </c>
      <c r="HZN140" s="125"/>
      <c r="HZO140" s="125"/>
      <c r="HZP140" s="125"/>
      <c r="HZQ140" s="125"/>
      <c r="HZR140" s="125"/>
      <c r="HZS140" s="125"/>
      <c r="HZT140" s="126"/>
      <c r="HZU140" s="124" t="s">
        <v>237</v>
      </c>
      <c r="HZV140" s="125"/>
      <c r="HZW140" s="125"/>
      <c r="HZX140" s="125"/>
      <c r="HZY140" s="125"/>
      <c r="HZZ140" s="125"/>
      <c r="IAA140" s="125"/>
      <c r="IAB140" s="126"/>
      <c r="IAC140" s="124" t="s">
        <v>237</v>
      </c>
      <c r="IAD140" s="125"/>
      <c r="IAE140" s="125"/>
      <c r="IAF140" s="125"/>
      <c r="IAG140" s="125"/>
      <c r="IAH140" s="125"/>
      <c r="IAI140" s="125"/>
      <c r="IAJ140" s="126"/>
      <c r="IAK140" s="124" t="s">
        <v>237</v>
      </c>
      <c r="IAL140" s="125"/>
      <c r="IAM140" s="125"/>
      <c r="IAN140" s="125"/>
      <c r="IAO140" s="125"/>
      <c r="IAP140" s="125"/>
      <c r="IAQ140" s="125"/>
      <c r="IAR140" s="126"/>
      <c r="IAS140" s="124" t="s">
        <v>237</v>
      </c>
      <c r="IAT140" s="125"/>
      <c r="IAU140" s="125"/>
      <c r="IAV140" s="125"/>
      <c r="IAW140" s="125"/>
      <c r="IAX140" s="125"/>
      <c r="IAY140" s="125"/>
      <c r="IAZ140" s="126"/>
      <c r="IBA140" s="124" t="s">
        <v>237</v>
      </c>
      <c r="IBB140" s="125"/>
      <c r="IBC140" s="125"/>
      <c r="IBD140" s="125"/>
      <c r="IBE140" s="125"/>
      <c r="IBF140" s="125"/>
      <c r="IBG140" s="125"/>
      <c r="IBH140" s="126"/>
      <c r="IBI140" s="124" t="s">
        <v>237</v>
      </c>
      <c r="IBJ140" s="125"/>
      <c r="IBK140" s="125"/>
      <c r="IBL140" s="125"/>
      <c r="IBM140" s="125"/>
      <c r="IBN140" s="125"/>
      <c r="IBO140" s="125"/>
      <c r="IBP140" s="126"/>
      <c r="IBQ140" s="124" t="s">
        <v>237</v>
      </c>
      <c r="IBR140" s="125"/>
      <c r="IBS140" s="125"/>
      <c r="IBT140" s="125"/>
      <c r="IBU140" s="125"/>
      <c r="IBV140" s="125"/>
      <c r="IBW140" s="125"/>
      <c r="IBX140" s="126"/>
      <c r="IBY140" s="124" t="s">
        <v>237</v>
      </c>
      <c r="IBZ140" s="125"/>
      <c r="ICA140" s="125"/>
      <c r="ICB140" s="125"/>
      <c r="ICC140" s="125"/>
      <c r="ICD140" s="125"/>
      <c r="ICE140" s="125"/>
      <c r="ICF140" s="126"/>
      <c r="ICG140" s="124" t="s">
        <v>237</v>
      </c>
      <c r="ICH140" s="125"/>
      <c r="ICI140" s="125"/>
      <c r="ICJ140" s="125"/>
      <c r="ICK140" s="125"/>
      <c r="ICL140" s="125"/>
      <c r="ICM140" s="125"/>
      <c r="ICN140" s="126"/>
      <c r="ICO140" s="124" t="s">
        <v>237</v>
      </c>
      <c r="ICP140" s="125"/>
      <c r="ICQ140" s="125"/>
      <c r="ICR140" s="125"/>
      <c r="ICS140" s="125"/>
      <c r="ICT140" s="125"/>
      <c r="ICU140" s="125"/>
      <c r="ICV140" s="126"/>
      <c r="ICW140" s="124" t="s">
        <v>237</v>
      </c>
      <c r="ICX140" s="125"/>
      <c r="ICY140" s="125"/>
      <c r="ICZ140" s="125"/>
      <c r="IDA140" s="125"/>
      <c r="IDB140" s="125"/>
      <c r="IDC140" s="125"/>
      <c r="IDD140" s="126"/>
      <c r="IDE140" s="124" t="s">
        <v>237</v>
      </c>
      <c r="IDF140" s="125"/>
      <c r="IDG140" s="125"/>
      <c r="IDH140" s="125"/>
      <c r="IDI140" s="125"/>
      <c r="IDJ140" s="125"/>
      <c r="IDK140" s="125"/>
      <c r="IDL140" s="126"/>
      <c r="IDM140" s="124" t="s">
        <v>237</v>
      </c>
      <c r="IDN140" s="125"/>
      <c r="IDO140" s="125"/>
      <c r="IDP140" s="125"/>
      <c r="IDQ140" s="125"/>
      <c r="IDR140" s="125"/>
      <c r="IDS140" s="125"/>
      <c r="IDT140" s="126"/>
      <c r="IDU140" s="124" t="s">
        <v>237</v>
      </c>
      <c r="IDV140" s="125"/>
      <c r="IDW140" s="125"/>
      <c r="IDX140" s="125"/>
      <c r="IDY140" s="125"/>
      <c r="IDZ140" s="125"/>
      <c r="IEA140" s="125"/>
      <c r="IEB140" s="126"/>
      <c r="IEC140" s="124" t="s">
        <v>237</v>
      </c>
      <c r="IED140" s="125"/>
      <c r="IEE140" s="125"/>
      <c r="IEF140" s="125"/>
      <c r="IEG140" s="125"/>
      <c r="IEH140" s="125"/>
      <c r="IEI140" s="125"/>
      <c r="IEJ140" s="126"/>
      <c r="IEK140" s="124" t="s">
        <v>237</v>
      </c>
      <c r="IEL140" s="125"/>
      <c r="IEM140" s="125"/>
      <c r="IEN140" s="125"/>
      <c r="IEO140" s="125"/>
      <c r="IEP140" s="125"/>
      <c r="IEQ140" s="125"/>
      <c r="IER140" s="126"/>
      <c r="IES140" s="124" t="s">
        <v>237</v>
      </c>
      <c r="IET140" s="125"/>
      <c r="IEU140" s="125"/>
      <c r="IEV140" s="125"/>
      <c r="IEW140" s="125"/>
      <c r="IEX140" s="125"/>
      <c r="IEY140" s="125"/>
      <c r="IEZ140" s="126"/>
      <c r="IFA140" s="124" t="s">
        <v>237</v>
      </c>
      <c r="IFB140" s="125"/>
      <c r="IFC140" s="125"/>
      <c r="IFD140" s="125"/>
      <c r="IFE140" s="125"/>
      <c r="IFF140" s="125"/>
      <c r="IFG140" s="125"/>
      <c r="IFH140" s="126"/>
      <c r="IFI140" s="124" t="s">
        <v>237</v>
      </c>
      <c r="IFJ140" s="125"/>
      <c r="IFK140" s="125"/>
      <c r="IFL140" s="125"/>
      <c r="IFM140" s="125"/>
      <c r="IFN140" s="125"/>
      <c r="IFO140" s="125"/>
      <c r="IFP140" s="126"/>
      <c r="IFQ140" s="124" t="s">
        <v>237</v>
      </c>
      <c r="IFR140" s="125"/>
      <c r="IFS140" s="125"/>
      <c r="IFT140" s="125"/>
      <c r="IFU140" s="125"/>
      <c r="IFV140" s="125"/>
      <c r="IFW140" s="125"/>
      <c r="IFX140" s="126"/>
      <c r="IFY140" s="124" t="s">
        <v>237</v>
      </c>
      <c r="IFZ140" s="125"/>
      <c r="IGA140" s="125"/>
      <c r="IGB140" s="125"/>
      <c r="IGC140" s="125"/>
      <c r="IGD140" s="125"/>
      <c r="IGE140" s="125"/>
      <c r="IGF140" s="126"/>
      <c r="IGG140" s="124" t="s">
        <v>237</v>
      </c>
      <c r="IGH140" s="125"/>
      <c r="IGI140" s="125"/>
      <c r="IGJ140" s="125"/>
      <c r="IGK140" s="125"/>
      <c r="IGL140" s="125"/>
      <c r="IGM140" s="125"/>
      <c r="IGN140" s="126"/>
      <c r="IGO140" s="124" t="s">
        <v>237</v>
      </c>
      <c r="IGP140" s="125"/>
      <c r="IGQ140" s="125"/>
      <c r="IGR140" s="125"/>
      <c r="IGS140" s="125"/>
      <c r="IGT140" s="125"/>
      <c r="IGU140" s="125"/>
      <c r="IGV140" s="126"/>
      <c r="IGW140" s="124" t="s">
        <v>237</v>
      </c>
      <c r="IGX140" s="125"/>
      <c r="IGY140" s="125"/>
      <c r="IGZ140" s="125"/>
      <c r="IHA140" s="125"/>
      <c r="IHB140" s="125"/>
      <c r="IHC140" s="125"/>
      <c r="IHD140" s="126"/>
      <c r="IHE140" s="124" t="s">
        <v>237</v>
      </c>
      <c r="IHF140" s="125"/>
      <c r="IHG140" s="125"/>
      <c r="IHH140" s="125"/>
      <c r="IHI140" s="125"/>
      <c r="IHJ140" s="125"/>
      <c r="IHK140" s="125"/>
      <c r="IHL140" s="126"/>
      <c r="IHM140" s="124" t="s">
        <v>237</v>
      </c>
      <c r="IHN140" s="125"/>
      <c r="IHO140" s="125"/>
      <c r="IHP140" s="125"/>
      <c r="IHQ140" s="125"/>
      <c r="IHR140" s="125"/>
      <c r="IHS140" s="125"/>
      <c r="IHT140" s="126"/>
      <c r="IHU140" s="124" t="s">
        <v>237</v>
      </c>
      <c r="IHV140" s="125"/>
      <c r="IHW140" s="125"/>
      <c r="IHX140" s="125"/>
      <c r="IHY140" s="125"/>
      <c r="IHZ140" s="125"/>
      <c r="IIA140" s="125"/>
      <c r="IIB140" s="126"/>
      <c r="IIC140" s="124" t="s">
        <v>237</v>
      </c>
      <c r="IID140" s="125"/>
      <c r="IIE140" s="125"/>
      <c r="IIF140" s="125"/>
      <c r="IIG140" s="125"/>
      <c r="IIH140" s="125"/>
      <c r="III140" s="125"/>
      <c r="IIJ140" s="126"/>
      <c r="IIK140" s="124" t="s">
        <v>237</v>
      </c>
      <c r="IIL140" s="125"/>
      <c r="IIM140" s="125"/>
      <c r="IIN140" s="125"/>
      <c r="IIO140" s="125"/>
      <c r="IIP140" s="125"/>
      <c r="IIQ140" s="125"/>
      <c r="IIR140" s="126"/>
      <c r="IIS140" s="124" t="s">
        <v>237</v>
      </c>
      <c r="IIT140" s="125"/>
      <c r="IIU140" s="125"/>
      <c r="IIV140" s="125"/>
      <c r="IIW140" s="125"/>
      <c r="IIX140" s="125"/>
      <c r="IIY140" s="125"/>
      <c r="IIZ140" s="126"/>
      <c r="IJA140" s="124" t="s">
        <v>237</v>
      </c>
      <c r="IJB140" s="125"/>
      <c r="IJC140" s="125"/>
      <c r="IJD140" s="125"/>
      <c r="IJE140" s="125"/>
      <c r="IJF140" s="125"/>
      <c r="IJG140" s="125"/>
      <c r="IJH140" s="126"/>
      <c r="IJI140" s="124" t="s">
        <v>237</v>
      </c>
      <c r="IJJ140" s="125"/>
      <c r="IJK140" s="125"/>
      <c r="IJL140" s="125"/>
      <c r="IJM140" s="125"/>
      <c r="IJN140" s="125"/>
      <c r="IJO140" s="125"/>
      <c r="IJP140" s="126"/>
      <c r="IJQ140" s="124" t="s">
        <v>237</v>
      </c>
      <c r="IJR140" s="125"/>
      <c r="IJS140" s="125"/>
      <c r="IJT140" s="125"/>
      <c r="IJU140" s="125"/>
      <c r="IJV140" s="125"/>
      <c r="IJW140" s="125"/>
      <c r="IJX140" s="126"/>
      <c r="IJY140" s="124" t="s">
        <v>237</v>
      </c>
      <c r="IJZ140" s="125"/>
      <c r="IKA140" s="125"/>
      <c r="IKB140" s="125"/>
      <c r="IKC140" s="125"/>
      <c r="IKD140" s="125"/>
      <c r="IKE140" s="125"/>
      <c r="IKF140" s="126"/>
      <c r="IKG140" s="124" t="s">
        <v>237</v>
      </c>
      <c r="IKH140" s="125"/>
      <c r="IKI140" s="125"/>
      <c r="IKJ140" s="125"/>
      <c r="IKK140" s="125"/>
      <c r="IKL140" s="125"/>
      <c r="IKM140" s="125"/>
      <c r="IKN140" s="126"/>
      <c r="IKO140" s="124" t="s">
        <v>237</v>
      </c>
      <c r="IKP140" s="125"/>
      <c r="IKQ140" s="125"/>
      <c r="IKR140" s="125"/>
      <c r="IKS140" s="125"/>
      <c r="IKT140" s="125"/>
      <c r="IKU140" s="125"/>
      <c r="IKV140" s="126"/>
      <c r="IKW140" s="124" t="s">
        <v>237</v>
      </c>
      <c r="IKX140" s="125"/>
      <c r="IKY140" s="125"/>
      <c r="IKZ140" s="125"/>
      <c r="ILA140" s="125"/>
      <c r="ILB140" s="125"/>
      <c r="ILC140" s="125"/>
      <c r="ILD140" s="126"/>
      <c r="ILE140" s="124" t="s">
        <v>237</v>
      </c>
      <c r="ILF140" s="125"/>
      <c r="ILG140" s="125"/>
      <c r="ILH140" s="125"/>
      <c r="ILI140" s="125"/>
      <c r="ILJ140" s="125"/>
      <c r="ILK140" s="125"/>
      <c r="ILL140" s="126"/>
      <c r="ILM140" s="124" t="s">
        <v>237</v>
      </c>
      <c r="ILN140" s="125"/>
      <c r="ILO140" s="125"/>
      <c r="ILP140" s="125"/>
      <c r="ILQ140" s="125"/>
      <c r="ILR140" s="125"/>
      <c r="ILS140" s="125"/>
      <c r="ILT140" s="126"/>
      <c r="ILU140" s="124" t="s">
        <v>237</v>
      </c>
      <c r="ILV140" s="125"/>
      <c r="ILW140" s="125"/>
      <c r="ILX140" s="125"/>
      <c r="ILY140" s="125"/>
      <c r="ILZ140" s="125"/>
      <c r="IMA140" s="125"/>
      <c r="IMB140" s="126"/>
      <c r="IMC140" s="124" t="s">
        <v>237</v>
      </c>
      <c r="IMD140" s="125"/>
      <c r="IME140" s="125"/>
      <c r="IMF140" s="125"/>
      <c r="IMG140" s="125"/>
      <c r="IMH140" s="125"/>
      <c r="IMI140" s="125"/>
      <c r="IMJ140" s="126"/>
      <c r="IMK140" s="124" t="s">
        <v>237</v>
      </c>
      <c r="IML140" s="125"/>
      <c r="IMM140" s="125"/>
      <c r="IMN140" s="125"/>
      <c r="IMO140" s="125"/>
      <c r="IMP140" s="125"/>
      <c r="IMQ140" s="125"/>
      <c r="IMR140" s="126"/>
      <c r="IMS140" s="124" t="s">
        <v>237</v>
      </c>
      <c r="IMT140" s="125"/>
      <c r="IMU140" s="125"/>
      <c r="IMV140" s="125"/>
      <c r="IMW140" s="125"/>
      <c r="IMX140" s="125"/>
      <c r="IMY140" s="125"/>
      <c r="IMZ140" s="126"/>
      <c r="INA140" s="124" t="s">
        <v>237</v>
      </c>
      <c r="INB140" s="125"/>
      <c r="INC140" s="125"/>
      <c r="IND140" s="125"/>
      <c r="INE140" s="125"/>
      <c r="INF140" s="125"/>
      <c r="ING140" s="125"/>
      <c r="INH140" s="126"/>
      <c r="INI140" s="124" t="s">
        <v>237</v>
      </c>
      <c r="INJ140" s="125"/>
      <c r="INK140" s="125"/>
      <c r="INL140" s="125"/>
      <c r="INM140" s="125"/>
      <c r="INN140" s="125"/>
      <c r="INO140" s="125"/>
      <c r="INP140" s="126"/>
      <c r="INQ140" s="124" t="s">
        <v>237</v>
      </c>
      <c r="INR140" s="125"/>
      <c r="INS140" s="125"/>
      <c r="INT140" s="125"/>
      <c r="INU140" s="125"/>
      <c r="INV140" s="125"/>
      <c r="INW140" s="125"/>
      <c r="INX140" s="126"/>
      <c r="INY140" s="124" t="s">
        <v>237</v>
      </c>
      <c r="INZ140" s="125"/>
      <c r="IOA140" s="125"/>
      <c r="IOB140" s="125"/>
      <c r="IOC140" s="125"/>
      <c r="IOD140" s="125"/>
      <c r="IOE140" s="125"/>
      <c r="IOF140" s="126"/>
      <c r="IOG140" s="124" t="s">
        <v>237</v>
      </c>
      <c r="IOH140" s="125"/>
      <c r="IOI140" s="125"/>
      <c r="IOJ140" s="125"/>
      <c r="IOK140" s="125"/>
      <c r="IOL140" s="125"/>
      <c r="IOM140" s="125"/>
      <c r="ION140" s="126"/>
      <c r="IOO140" s="124" t="s">
        <v>237</v>
      </c>
      <c r="IOP140" s="125"/>
      <c r="IOQ140" s="125"/>
      <c r="IOR140" s="125"/>
      <c r="IOS140" s="125"/>
      <c r="IOT140" s="125"/>
      <c r="IOU140" s="125"/>
      <c r="IOV140" s="126"/>
      <c r="IOW140" s="124" t="s">
        <v>237</v>
      </c>
      <c r="IOX140" s="125"/>
      <c r="IOY140" s="125"/>
      <c r="IOZ140" s="125"/>
      <c r="IPA140" s="125"/>
      <c r="IPB140" s="125"/>
      <c r="IPC140" s="125"/>
      <c r="IPD140" s="126"/>
      <c r="IPE140" s="124" t="s">
        <v>237</v>
      </c>
      <c r="IPF140" s="125"/>
      <c r="IPG140" s="125"/>
      <c r="IPH140" s="125"/>
      <c r="IPI140" s="125"/>
      <c r="IPJ140" s="125"/>
      <c r="IPK140" s="125"/>
      <c r="IPL140" s="126"/>
      <c r="IPM140" s="124" t="s">
        <v>237</v>
      </c>
      <c r="IPN140" s="125"/>
      <c r="IPO140" s="125"/>
      <c r="IPP140" s="125"/>
      <c r="IPQ140" s="125"/>
      <c r="IPR140" s="125"/>
      <c r="IPS140" s="125"/>
      <c r="IPT140" s="126"/>
      <c r="IPU140" s="124" t="s">
        <v>237</v>
      </c>
      <c r="IPV140" s="125"/>
      <c r="IPW140" s="125"/>
      <c r="IPX140" s="125"/>
      <c r="IPY140" s="125"/>
      <c r="IPZ140" s="125"/>
      <c r="IQA140" s="125"/>
      <c r="IQB140" s="126"/>
      <c r="IQC140" s="124" t="s">
        <v>237</v>
      </c>
      <c r="IQD140" s="125"/>
      <c r="IQE140" s="125"/>
      <c r="IQF140" s="125"/>
      <c r="IQG140" s="125"/>
      <c r="IQH140" s="125"/>
      <c r="IQI140" s="125"/>
      <c r="IQJ140" s="126"/>
      <c r="IQK140" s="124" t="s">
        <v>237</v>
      </c>
      <c r="IQL140" s="125"/>
      <c r="IQM140" s="125"/>
      <c r="IQN140" s="125"/>
      <c r="IQO140" s="125"/>
      <c r="IQP140" s="125"/>
      <c r="IQQ140" s="125"/>
      <c r="IQR140" s="126"/>
      <c r="IQS140" s="124" t="s">
        <v>237</v>
      </c>
      <c r="IQT140" s="125"/>
      <c r="IQU140" s="125"/>
      <c r="IQV140" s="125"/>
      <c r="IQW140" s="125"/>
      <c r="IQX140" s="125"/>
      <c r="IQY140" s="125"/>
      <c r="IQZ140" s="126"/>
      <c r="IRA140" s="124" t="s">
        <v>237</v>
      </c>
      <c r="IRB140" s="125"/>
      <c r="IRC140" s="125"/>
      <c r="IRD140" s="125"/>
      <c r="IRE140" s="125"/>
      <c r="IRF140" s="125"/>
      <c r="IRG140" s="125"/>
      <c r="IRH140" s="126"/>
      <c r="IRI140" s="124" t="s">
        <v>237</v>
      </c>
      <c r="IRJ140" s="125"/>
      <c r="IRK140" s="125"/>
      <c r="IRL140" s="125"/>
      <c r="IRM140" s="125"/>
      <c r="IRN140" s="125"/>
      <c r="IRO140" s="125"/>
      <c r="IRP140" s="126"/>
      <c r="IRQ140" s="124" t="s">
        <v>237</v>
      </c>
      <c r="IRR140" s="125"/>
      <c r="IRS140" s="125"/>
      <c r="IRT140" s="125"/>
      <c r="IRU140" s="125"/>
      <c r="IRV140" s="125"/>
      <c r="IRW140" s="125"/>
      <c r="IRX140" s="126"/>
      <c r="IRY140" s="124" t="s">
        <v>237</v>
      </c>
      <c r="IRZ140" s="125"/>
      <c r="ISA140" s="125"/>
      <c r="ISB140" s="125"/>
      <c r="ISC140" s="125"/>
      <c r="ISD140" s="125"/>
      <c r="ISE140" s="125"/>
      <c r="ISF140" s="126"/>
      <c r="ISG140" s="124" t="s">
        <v>237</v>
      </c>
      <c r="ISH140" s="125"/>
      <c r="ISI140" s="125"/>
      <c r="ISJ140" s="125"/>
      <c r="ISK140" s="125"/>
      <c r="ISL140" s="125"/>
      <c r="ISM140" s="125"/>
      <c r="ISN140" s="126"/>
      <c r="ISO140" s="124" t="s">
        <v>237</v>
      </c>
      <c r="ISP140" s="125"/>
      <c r="ISQ140" s="125"/>
      <c r="ISR140" s="125"/>
      <c r="ISS140" s="125"/>
      <c r="IST140" s="125"/>
      <c r="ISU140" s="125"/>
      <c r="ISV140" s="126"/>
      <c r="ISW140" s="124" t="s">
        <v>237</v>
      </c>
      <c r="ISX140" s="125"/>
      <c r="ISY140" s="125"/>
      <c r="ISZ140" s="125"/>
      <c r="ITA140" s="125"/>
      <c r="ITB140" s="125"/>
      <c r="ITC140" s="125"/>
      <c r="ITD140" s="126"/>
      <c r="ITE140" s="124" t="s">
        <v>237</v>
      </c>
      <c r="ITF140" s="125"/>
      <c r="ITG140" s="125"/>
      <c r="ITH140" s="125"/>
      <c r="ITI140" s="125"/>
      <c r="ITJ140" s="125"/>
      <c r="ITK140" s="125"/>
      <c r="ITL140" s="126"/>
      <c r="ITM140" s="124" t="s">
        <v>237</v>
      </c>
      <c r="ITN140" s="125"/>
      <c r="ITO140" s="125"/>
      <c r="ITP140" s="125"/>
      <c r="ITQ140" s="125"/>
      <c r="ITR140" s="125"/>
      <c r="ITS140" s="125"/>
      <c r="ITT140" s="126"/>
      <c r="ITU140" s="124" t="s">
        <v>237</v>
      </c>
      <c r="ITV140" s="125"/>
      <c r="ITW140" s="125"/>
      <c r="ITX140" s="125"/>
      <c r="ITY140" s="125"/>
      <c r="ITZ140" s="125"/>
      <c r="IUA140" s="125"/>
      <c r="IUB140" s="126"/>
      <c r="IUC140" s="124" t="s">
        <v>237</v>
      </c>
      <c r="IUD140" s="125"/>
      <c r="IUE140" s="125"/>
      <c r="IUF140" s="125"/>
      <c r="IUG140" s="125"/>
      <c r="IUH140" s="125"/>
      <c r="IUI140" s="125"/>
      <c r="IUJ140" s="126"/>
      <c r="IUK140" s="124" t="s">
        <v>237</v>
      </c>
      <c r="IUL140" s="125"/>
      <c r="IUM140" s="125"/>
      <c r="IUN140" s="125"/>
      <c r="IUO140" s="125"/>
      <c r="IUP140" s="125"/>
      <c r="IUQ140" s="125"/>
      <c r="IUR140" s="126"/>
      <c r="IUS140" s="124" t="s">
        <v>237</v>
      </c>
      <c r="IUT140" s="125"/>
      <c r="IUU140" s="125"/>
      <c r="IUV140" s="125"/>
      <c r="IUW140" s="125"/>
      <c r="IUX140" s="125"/>
      <c r="IUY140" s="125"/>
      <c r="IUZ140" s="126"/>
      <c r="IVA140" s="124" t="s">
        <v>237</v>
      </c>
      <c r="IVB140" s="125"/>
      <c r="IVC140" s="125"/>
      <c r="IVD140" s="125"/>
      <c r="IVE140" s="125"/>
      <c r="IVF140" s="125"/>
      <c r="IVG140" s="125"/>
      <c r="IVH140" s="126"/>
      <c r="IVI140" s="124" t="s">
        <v>237</v>
      </c>
      <c r="IVJ140" s="125"/>
      <c r="IVK140" s="125"/>
      <c r="IVL140" s="125"/>
      <c r="IVM140" s="125"/>
      <c r="IVN140" s="125"/>
      <c r="IVO140" s="125"/>
      <c r="IVP140" s="126"/>
      <c r="IVQ140" s="124" t="s">
        <v>237</v>
      </c>
      <c r="IVR140" s="125"/>
      <c r="IVS140" s="125"/>
      <c r="IVT140" s="125"/>
      <c r="IVU140" s="125"/>
      <c r="IVV140" s="125"/>
      <c r="IVW140" s="125"/>
      <c r="IVX140" s="126"/>
      <c r="IVY140" s="124" t="s">
        <v>237</v>
      </c>
      <c r="IVZ140" s="125"/>
      <c r="IWA140" s="125"/>
      <c r="IWB140" s="125"/>
      <c r="IWC140" s="125"/>
      <c r="IWD140" s="125"/>
      <c r="IWE140" s="125"/>
      <c r="IWF140" s="126"/>
      <c r="IWG140" s="124" t="s">
        <v>237</v>
      </c>
      <c r="IWH140" s="125"/>
      <c r="IWI140" s="125"/>
      <c r="IWJ140" s="125"/>
      <c r="IWK140" s="125"/>
      <c r="IWL140" s="125"/>
      <c r="IWM140" s="125"/>
      <c r="IWN140" s="126"/>
      <c r="IWO140" s="124" t="s">
        <v>237</v>
      </c>
      <c r="IWP140" s="125"/>
      <c r="IWQ140" s="125"/>
      <c r="IWR140" s="125"/>
      <c r="IWS140" s="125"/>
      <c r="IWT140" s="125"/>
      <c r="IWU140" s="125"/>
      <c r="IWV140" s="126"/>
      <c r="IWW140" s="124" t="s">
        <v>237</v>
      </c>
      <c r="IWX140" s="125"/>
      <c r="IWY140" s="125"/>
      <c r="IWZ140" s="125"/>
      <c r="IXA140" s="125"/>
      <c r="IXB140" s="125"/>
      <c r="IXC140" s="125"/>
      <c r="IXD140" s="126"/>
      <c r="IXE140" s="124" t="s">
        <v>237</v>
      </c>
      <c r="IXF140" s="125"/>
      <c r="IXG140" s="125"/>
      <c r="IXH140" s="125"/>
      <c r="IXI140" s="125"/>
      <c r="IXJ140" s="125"/>
      <c r="IXK140" s="125"/>
      <c r="IXL140" s="126"/>
      <c r="IXM140" s="124" t="s">
        <v>237</v>
      </c>
      <c r="IXN140" s="125"/>
      <c r="IXO140" s="125"/>
      <c r="IXP140" s="125"/>
      <c r="IXQ140" s="125"/>
      <c r="IXR140" s="125"/>
      <c r="IXS140" s="125"/>
      <c r="IXT140" s="126"/>
      <c r="IXU140" s="124" t="s">
        <v>237</v>
      </c>
      <c r="IXV140" s="125"/>
      <c r="IXW140" s="125"/>
      <c r="IXX140" s="125"/>
      <c r="IXY140" s="125"/>
      <c r="IXZ140" s="125"/>
      <c r="IYA140" s="125"/>
      <c r="IYB140" s="126"/>
      <c r="IYC140" s="124" t="s">
        <v>237</v>
      </c>
      <c r="IYD140" s="125"/>
      <c r="IYE140" s="125"/>
      <c r="IYF140" s="125"/>
      <c r="IYG140" s="125"/>
      <c r="IYH140" s="125"/>
      <c r="IYI140" s="125"/>
      <c r="IYJ140" s="126"/>
      <c r="IYK140" s="124" t="s">
        <v>237</v>
      </c>
      <c r="IYL140" s="125"/>
      <c r="IYM140" s="125"/>
      <c r="IYN140" s="125"/>
      <c r="IYO140" s="125"/>
      <c r="IYP140" s="125"/>
      <c r="IYQ140" s="125"/>
      <c r="IYR140" s="126"/>
      <c r="IYS140" s="124" t="s">
        <v>237</v>
      </c>
      <c r="IYT140" s="125"/>
      <c r="IYU140" s="125"/>
      <c r="IYV140" s="125"/>
      <c r="IYW140" s="125"/>
      <c r="IYX140" s="125"/>
      <c r="IYY140" s="125"/>
      <c r="IYZ140" s="126"/>
      <c r="IZA140" s="124" t="s">
        <v>237</v>
      </c>
      <c r="IZB140" s="125"/>
      <c r="IZC140" s="125"/>
      <c r="IZD140" s="125"/>
      <c r="IZE140" s="125"/>
      <c r="IZF140" s="125"/>
      <c r="IZG140" s="125"/>
      <c r="IZH140" s="126"/>
      <c r="IZI140" s="124" t="s">
        <v>237</v>
      </c>
      <c r="IZJ140" s="125"/>
      <c r="IZK140" s="125"/>
      <c r="IZL140" s="125"/>
      <c r="IZM140" s="125"/>
      <c r="IZN140" s="125"/>
      <c r="IZO140" s="125"/>
      <c r="IZP140" s="126"/>
      <c r="IZQ140" s="124" t="s">
        <v>237</v>
      </c>
      <c r="IZR140" s="125"/>
      <c r="IZS140" s="125"/>
      <c r="IZT140" s="125"/>
      <c r="IZU140" s="125"/>
      <c r="IZV140" s="125"/>
      <c r="IZW140" s="125"/>
      <c r="IZX140" s="126"/>
      <c r="IZY140" s="124" t="s">
        <v>237</v>
      </c>
      <c r="IZZ140" s="125"/>
      <c r="JAA140" s="125"/>
      <c r="JAB140" s="125"/>
      <c r="JAC140" s="125"/>
      <c r="JAD140" s="125"/>
      <c r="JAE140" s="125"/>
      <c r="JAF140" s="126"/>
      <c r="JAG140" s="124" t="s">
        <v>237</v>
      </c>
      <c r="JAH140" s="125"/>
      <c r="JAI140" s="125"/>
      <c r="JAJ140" s="125"/>
      <c r="JAK140" s="125"/>
      <c r="JAL140" s="125"/>
      <c r="JAM140" s="125"/>
      <c r="JAN140" s="126"/>
      <c r="JAO140" s="124" t="s">
        <v>237</v>
      </c>
      <c r="JAP140" s="125"/>
      <c r="JAQ140" s="125"/>
      <c r="JAR140" s="125"/>
      <c r="JAS140" s="125"/>
      <c r="JAT140" s="125"/>
      <c r="JAU140" s="125"/>
      <c r="JAV140" s="126"/>
      <c r="JAW140" s="124" t="s">
        <v>237</v>
      </c>
      <c r="JAX140" s="125"/>
      <c r="JAY140" s="125"/>
      <c r="JAZ140" s="125"/>
      <c r="JBA140" s="125"/>
      <c r="JBB140" s="125"/>
      <c r="JBC140" s="125"/>
      <c r="JBD140" s="126"/>
      <c r="JBE140" s="124" t="s">
        <v>237</v>
      </c>
      <c r="JBF140" s="125"/>
      <c r="JBG140" s="125"/>
      <c r="JBH140" s="125"/>
      <c r="JBI140" s="125"/>
      <c r="JBJ140" s="125"/>
      <c r="JBK140" s="125"/>
      <c r="JBL140" s="126"/>
      <c r="JBM140" s="124" t="s">
        <v>237</v>
      </c>
      <c r="JBN140" s="125"/>
      <c r="JBO140" s="125"/>
      <c r="JBP140" s="125"/>
      <c r="JBQ140" s="125"/>
      <c r="JBR140" s="125"/>
      <c r="JBS140" s="125"/>
      <c r="JBT140" s="126"/>
      <c r="JBU140" s="124" t="s">
        <v>237</v>
      </c>
      <c r="JBV140" s="125"/>
      <c r="JBW140" s="125"/>
      <c r="JBX140" s="125"/>
      <c r="JBY140" s="125"/>
      <c r="JBZ140" s="125"/>
      <c r="JCA140" s="125"/>
      <c r="JCB140" s="126"/>
      <c r="JCC140" s="124" t="s">
        <v>237</v>
      </c>
      <c r="JCD140" s="125"/>
      <c r="JCE140" s="125"/>
      <c r="JCF140" s="125"/>
      <c r="JCG140" s="125"/>
      <c r="JCH140" s="125"/>
      <c r="JCI140" s="125"/>
      <c r="JCJ140" s="126"/>
      <c r="JCK140" s="124" t="s">
        <v>237</v>
      </c>
      <c r="JCL140" s="125"/>
      <c r="JCM140" s="125"/>
      <c r="JCN140" s="125"/>
      <c r="JCO140" s="125"/>
      <c r="JCP140" s="125"/>
      <c r="JCQ140" s="125"/>
      <c r="JCR140" s="126"/>
      <c r="JCS140" s="124" t="s">
        <v>237</v>
      </c>
      <c r="JCT140" s="125"/>
      <c r="JCU140" s="125"/>
      <c r="JCV140" s="125"/>
      <c r="JCW140" s="125"/>
      <c r="JCX140" s="125"/>
      <c r="JCY140" s="125"/>
      <c r="JCZ140" s="126"/>
      <c r="JDA140" s="124" t="s">
        <v>237</v>
      </c>
      <c r="JDB140" s="125"/>
      <c r="JDC140" s="125"/>
      <c r="JDD140" s="125"/>
      <c r="JDE140" s="125"/>
      <c r="JDF140" s="125"/>
      <c r="JDG140" s="125"/>
      <c r="JDH140" s="126"/>
      <c r="JDI140" s="124" t="s">
        <v>237</v>
      </c>
      <c r="JDJ140" s="125"/>
      <c r="JDK140" s="125"/>
      <c r="JDL140" s="125"/>
      <c r="JDM140" s="125"/>
      <c r="JDN140" s="125"/>
      <c r="JDO140" s="125"/>
      <c r="JDP140" s="126"/>
      <c r="JDQ140" s="124" t="s">
        <v>237</v>
      </c>
      <c r="JDR140" s="125"/>
      <c r="JDS140" s="125"/>
      <c r="JDT140" s="125"/>
      <c r="JDU140" s="125"/>
      <c r="JDV140" s="125"/>
      <c r="JDW140" s="125"/>
      <c r="JDX140" s="126"/>
      <c r="JDY140" s="124" t="s">
        <v>237</v>
      </c>
      <c r="JDZ140" s="125"/>
      <c r="JEA140" s="125"/>
      <c r="JEB140" s="125"/>
      <c r="JEC140" s="125"/>
      <c r="JED140" s="125"/>
      <c r="JEE140" s="125"/>
      <c r="JEF140" s="126"/>
      <c r="JEG140" s="124" t="s">
        <v>237</v>
      </c>
      <c r="JEH140" s="125"/>
      <c r="JEI140" s="125"/>
      <c r="JEJ140" s="125"/>
      <c r="JEK140" s="125"/>
      <c r="JEL140" s="125"/>
      <c r="JEM140" s="125"/>
      <c r="JEN140" s="126"/>
      <c r="JEO140" s="124" t="s">
        <v>237</v>
      </c>
      <c r="JEP140" s="125"/>
      <c r="JEQ140" s="125"/>
      <c r="JER140" s="125"/>
      <c r="JES140" s="125"/>
      <c r="JET140" s="125"/>
      <c r="JEU140" s="125"/>
      <c r="JEV140" s="126"/>
      <c r="JEW140" s="124" t="s">
        <v>237</v>
      </c>
      <c r="JEX140" s="125"/>
      <c r="JEY140" s="125"/>
      <c r="JEZ140" s="125"/>
      <c r="JFA140" s="125"/>
      <c r="JFB140" s="125"/>
      <c r="JFC140" s="125"/>
      <c r="JFD140" s="126"/>
      <c r="JFE140" s="124" t="s">
        <v>237</v>
      </c>
      <c r="JFF140" s="125"/>
      <c r="JFG140" s="125"/>
      <c r="JFH140" s="125"/>
      <c r="JFI140" s="125"/>
      <c r="JFJ140" s="125"/>
      <c r="JFK140" s="125"/>
      <c r="JFL140" s="126"/>
      <c r="JFM140" s="124" t="s">
        <v>237</v>
      </c>
      <c r="JFN140" s="125"/>
      <c r="JFO140" s="125"/>
      <c r="JFP140" s="125"/>
      <c r="JFQ140" s="125"/>
      <c r="JFR140" s="125"/>
      <c r="JFS140" s="125"/>
      <c r="JFT140" s="126"/>
      <c r="JFU140" s="124" t="s">
        <v>237</v>
      </c>
      <c r="JFV140" s="125"/>
      <c r="JFW140" s="125"/>
      <c r="JFX140" s="125"/>
      <c r="JFY140" s="125"/>
      <c r="JFZ140" s="125"/>
      <c r="JGA140" s="125"/>
      <c r="JGB140" s="126"/>
      <c r="JGC140" s="124" t="s">
        <v>237</v>
      </c>
      <c r="JGD140" s="125"/>
      <c r="JGE140" s="125"/>
      <c r="JGF140" s="125"/>
      <c r="JGG140" s="125"/>
      <c r="JGH140" s="125"/>
      <c r="JGI140" s="125"/>
      <c r="JGJ140" s="126"/>
      <c r="JGK140" s="124" t="s">
        <v>237</v>
      </c>
      <c r="JGL140" s="125"/>
      <c r="JGM140" s="125"/>
      <c r="JGN140" s="125"/>
      <c r="JGO140" s="125"/>
      <c r="JGP140" s="125"/>
      <c r="JGQ140" s="125"/>
      <c r="JGR140" s="126"/>
      <c r="JGS140" s="124" t="s">
        <v>237</v>
      </c>
      <c r="JGT140" s="125"/>
      <c r="JGU140" s="125"/>
      <c r="JGV140" s="125"/>
      <c r="JGW140" s="125"/>
      <c r="JGX140" s="125"/>
      <c r="JGY140" s="125"/>
      <c r="JGZ140" s="126"/>
      <c r="JHA140" s="124" t="s">
        <v>237</v>
      </c>
      <c r="JHB140" s="125"/>
      <c r="JHC140" s="125"/>
      <c r="JHD140" s="125"/>
      <c r="JHE140" s="125"/>
      <c r="JHF140" s="125"/>
      <c r="JHG140" s="125"/>
      <c r="JHH140" s="126"/>
      <c r="JHI140" s="124" t="s">
        <v>237</v>
      </c>
      <c r="JHJ140" s="125"/>
      <c r="JHK140" s="125"/>
      <c r="JHL140" s="125"/>
      <c r="JHM140" s="125"/>
      <c r="JHN140" s="125"/>
      <c r="JHO140" s="125"/>
      <c r="JHP140" s="126"/>
      <c r="JHQ140" s="124" t="s">
        <v>237</v>
      </c>
      <c r="JHR140" s="125"/>
      <c r="JHS140" s="125"/>
      <c r="JHT140" s="125"/>
      <c r="JHU140" s="125"/>
      <c r="JHV140" s="125"/>
      <c r="JHW140" s="125"/>
      <c r="JHX140" s="126"/>
      <c r="JHY140" s="124" t="s">
        <v>237</v>
      </c>
      <c r="JHZ140" s="125"/>
      <c r="JIA140" s="125"/>
      <c r="JIB140" s="125"/>
      <c r="JIC140" s="125"/>
      <c r="JID140" s="125"/>
      <c r="JIE140" s="125"/>
      <c r="JIF140" s="126"/>
      <c r="JIG140" s="124" t="s">
        <v>237</v>
      </c>
      <c r="JIH140" s="125"/>
      <c r="JII140" s="125"/>
      <c r="JIJ140" s="125"/>
      <c r="JIK140" s="125"/>
      <c r="JIL140" s="125"/>
      <c r="JIM140" s="125"/>
      <c r="JIN140" s="126"/>
      <c r="JIO140" s="124" t="s">
        <v>237</v>
      </c>
      <c r="JIP140" s="125"/>
      <c r="JIQ140" s="125"/>
      <c r="JIR140" s="125"/>
      <c r="JIS140" s="125"/>
      <c r="JIT140" s="125"/>
      <c r="JIU140" s="125"/>
      <c r="JIV140" s="126"/>
      <c r="JIW140" s="124" t="s">
        <v>237</v>
      </c>
      <c r="JIX140" s="125"/>
      <c r="JIY140" s="125"/>
      <c r="JIZ140" s="125"/>
      <c r="JJA140" s="125"/>
      <c r="JJB140" s="125"/>
      <c r="JJC140" s="125"/>
      <c r="JJD140" s="126"/>
      <c r="JJE140" s="124" t="s">
        <v>237</v>
      </c>
      <c r="JJF140" s="125"/>
      <c r="JJG140" s="125"/>
      <c r="JJH140" s="125"/>
      <c r="JJI140" s="125"/>
      <c r="JJJ140" s="125"/>
      <c r="JJK140" s="125"/>
      <c r="JJL140" s="126"/>
      <c r="JJM140" s="124" t="s">
        <v>237</v>
      </c>
      <c r="JJN140" s="125"/>
      <c r="JJO140" s="125"/>
      <c r="JJP140" s="125"/>
      <c r="JJQ140" s="125"/>
      <c r="JJR140" s="125"/>
      <c r="JJS140" s="125"/>
      <c r="JJT140" s="126"/>
      <c r="JJU140" s="124" t="s">
        <v>237</v>
      </c>
      <c r="JJV140" s="125"/>
      <c r="JJW140" s="125"/>
      <c r="JJX140" s="125"/>
      <c r="JJY140" s="125"/>
      <c r="JJZ140" s="125"/>
      <c r="JKA140" s="125"/>
      <c r="JKB140" s="126"/>
      <c r="JKC140" s="124" t="s">
        <v>237</v>
      </c>
      <c r="JKD140" s="125"/>
      <c r="JKE140" s="125"/>
      <c r="JKF140" s="125"/>
      <c r="JKG140" s="125"/>
      <c r="JKH140" s="125"/>
      <c r="JKI140" s="125"/>
      <c r="JKJ140" s="126"/>
      <c r="JKK140" s="124" t="s">
        <v>237</v>
      </c>
      <c r="JKL140" s="125"/>
      <c r="JKM140" s="125"/>
      <c r="JKN140" s="125"/>
      <c r="JKO140" s="125"/>
      <c r="JKP140" s="125"/>
      <c r="JKQ140" s="125"/>
      <c r="JKR140" s="126"/>
      <c r="JKS140" s="124" t="s">
        <v>237</v>
      </c>
      <c r="JKT140" s="125"/>
      <c r="JKU140" s="125"/>
      <c r="JKV140" s="125"/>
      <c r="JKW140" s="125"/>
      <c r="JKX140" s="125"/>
      <c r="JKY140" s="125"/>
      <c r="JKZ140" s="126"/>
      <c r="JLA140" s="124" t="s">
        <v>237</v>
      </c>
      <c r="JLB140" s="125"/>
      <c r="JLC140" s="125"/>
      <c r="JLD140" s="125"/>
      <c r="JLE140" s="125"/>
      <c r="JLF140" s="125"/>
      <c r="JLG140" s="125"/>
      <c r="JLH140" s="126"/>
      <c r="JLI140" s="124" t="s">
        <v>237</v>
      </c>
      <c r="JLJ140" s="125"/>
      <c r="JLK140" s="125"/>
      <c r="JLL140" s="125"/>
      <c r="JLM140" s="125"/>
      <c r="JLN140" s="125"/>
      <c r="JLO140" s="125"/>
      <c r="JLP140" s="126"/>
      <c r="JLQ140" s="124" t="s">
        <v>237</v>
      </c>
      <c r="JLR140" s="125"/>
      <c r="JLS140" s="125"/>
      <c r="JLT140" s="125"/>
      <c r="JLU140" s="125"/>
      <c r="JLV140" s="125"/>
      <c r="JLW140" s="125"/>
      <c r="JLX140" s="126"/>
      <c r="JLY140" s="124" t="s">
        <v>237</v>
      </c>
      <c r="JLZ140" s="125"/>
      <c r="JMA140" s="125"/>
      <c r="JMB140" s="125"/>
      <c r="JMC140" s="125"/>
      <c r="JMD140" s="125"/>
      <c r="JME140" s="125"/>
      <c r="JMF140" s="126"/>
      <c r="JMG140" s="124" t="s">
        <v>237</v>
      </c>
      <c r="JMH140" s="125"/>
      <c r="JMI140" s="125"/>
      <c r="JMJ140" s="125"/>
      <c r="JMK140" s="125"/>
      <c r="JML140" s="125"/>
      <c r="JMM140" s="125"/>
      <c r="JMN140" s="126"/>
      <c r="JMO140" s="124" t="s">
        <v>237</v>
      </c>
      <c r="JMP140" s="125"/>
      <c r="JMQ140" s="125"/>
      <c r="JMR140" s="125"/>
      <c r="JMS140" s="125"/>
      <c r="JMT140" s="125"/>
      <c r="JMU140" s="125"/>
      <c r="JMV140" s="126"/>
      <c r="JMW140" s="124" t="s">
        <v>237</v>
      </c>
      <c r="JMX140" s="125"/>
      <c r="JMY140" s="125"/>
      <c r="JMZ140" s="125"/>
      <c r="JNA140" s="125"/>
      <c r="JNB140" s="125"/>
      <c r="JNC140" s="125"/>
      <c r="JND140" s="126"/>
      <c r="JNE140" s="124" t="s">
        <v>237</v>
      </c>
      <c r="JNF140" s="125"/>
      <c r="JNG140" s="125"/>
      <c r="JNH140" s="125"/>
      <c r="JNI140" s="125"/>
      <c r="JNJ140" s="125"/>
      <c r="JNK140" s="125"/>
      <c r="JNL140" s="126"/>
      <c r="JNM140" s="124" t="s">
        <v>237</v>
      </c>
      <c r="JNN140" s="125"/>
      <c r="JNO140" s="125"/>
      <c r="JNP140" s="125"/>
      <c r="JNQ140" s="125"/>
      <c r="JNR140" s="125"/>
      <c r="JNS140" s="125"/>
      <c r="JNT140" s="126"/>
      <c r="JNU140" s="124" t="s">
        <v>237</v>
      </c>
      <c r="JNV140" s="125"/>
      <c r="JNW140" s="125"/>
      <c r="JNX140" s="125"/>
      <c r="JNY140" s="125"/>
      <c r="JNZ140" s="125"/>
      <c r="JOA140" s="125"/>
      <c r="JOB140" s="126"/>
      <c r="JOC140" s="124" t="s">
        <v>237</v>
      </c>
      <c r="JOD140" s="125"/>
      <c r="JOE140" s="125"/>
      <c r="JOF140" s="125"/>
      <c r="JOG140" s="125"/>
      <c r="JOH140" s="125"/>
      <c r="JOI140" s="125"/>
      <c r="JOJ140" s="126"/>
      <c r="JOK140" s="124" t="s">
        <v>237</v>
      </c>
      <c r="JOL140" s="125"/>
      <c r="JOM140" s="125"/>
      <c r="JON140" s="125"/>
      <c r="JOO140" s="125"/>
      <c r="JOP140" s="125"/>
      <c r="JOQ140" s="125"/>
      <c r="JOR140" s="126"/>
      <c r="JOS140" s="124" t="s">
        <v>237</v>
      </c>
      <c r="JOT140" s="125"/>
      <c r="JOU140" s="125"/>
      <c r="JOV140" s="125"/>
      <c r="JOW140" s="125"/>
      <c r="JOX140" s="125"/>
      <c r="JOY140" s="125"/>
      <c r="JOZ140" s="126"/>
      <c r="JPA140" s="124" t="s">
        <v>237</v>
      </c>
      <c r="JPB140" s="125"/>
      <c r="JPC140" s="125"/>
      <c r="JPD140" s="125"/>
      <c r="JPE140" s="125"/>
      <c r="JPF140" s="125"/>
      <c r="JPG140" s="125"/>
      <c r="JPH140" s="126"/>
      <c r="JPI140" s="124" t="s">
        <v>237</v>
      </c>
      <c r="JPJ140" s="125"/>
      <c r="JPK140" s="125"/>
      <c r="JPL140" s="125"/>
      <c r="JPM140" s="125"/>
      <c r="JPN140" s="125"/>
      <c r="JPO140" s="125"/>
      <c r="JPP140" s="126"/>
      <c r="JPQ140" s="124" t="s">
        <v>237</v>
      </c>
      <c r="JPR140" s="125"/>
      <c r="JPS140" s="125"/>
      <c r="JPT140" s="125"/>
      <c r="JPU140" s="125"/>
      <c r="JPV140" s="125"/>
      <c r="JPW140" s="125"/>
      <c r="JPX140" s="126"/>
      <c r="JPY140" s="124" t="s">
        <v>237</v>
      </c>
      <c r="JPZ140" s="125"/>
      <c r="JQA140" s="125"/>
      <c r="JQB140" s="125"/>
      <c r="JQC140" s="125"/>
      <c r="JQD140" s="125"/>
      <c r="JQE140" s="125"/>
      <c r="JQF140" s="126"/>
      <c r="JQG140" s="124" t="s">
        <v>237</v>
      </c>
      <c r="JQH140" s="125"/>
      <c r="JQI140" s="125"/>
      <c r="JQJ140" s="125"/>
      <c r="JQK140" s="125"/>
      <c r="JQL140" s="125"/>
      <c r="JQM140" s="125"/>
      <c r="JQN140" s="126"/>
      <c r="JQO140" s="124" t="s">
        <v>237</v>
      </c>
      <c r="JQP140" s="125"/>
      <c r="JQQ140" s="125"/>
      <c r="JQR140" s="125"/>
      <c r="JQS140" s="125"/>
      <c r="JQT140" s="125"/>
      <c r="JQU140" s="125"/>
      <c r="JQV140" s="126"/>
      <c r="JQW140" s="124" t="s">
        <v>237</v>
      </c>
      <c r="JQX140" s="125"/>
      <c r="JQY140" s="125"/>
      <c r="JQZ140" s="125"/>
      <c r="JRA140" s="125"/>
      <c r="JRB140" s="125"/>
      <c r="JRC140" s="125"/>
      <c r="JRD140" s="126"/>
      <c r="JRE140" s="124" t="s">
        <v>237</v>
      </c>
      <c r="JRF140" s="125"/>
      <c r="JRG140" s="125"/>
      <c r="JRH140" s="125"/>
      <c r="JRI140" s="125"/>
      <c r="JRJ140" s="125"/>
      <c r="JRK140" s="125"/>
      <c r="JRL140" s="126"/>
      <c r="JRM140" s="124" t="s">
        <v>237</v>
      </c>
      <c r="JRN140" s="125"/>
      <c r="JRO140" s="125"/>
      <c r="JRP140" s="125"/>
      <c r="JRQ140" s="125"/>
      <c r="JRR140" s="125"/>
      <c r="JRS140" s="125"/>
      <c r="JRT140" s="126"/>
      <c r="JRU140" s="124" t="s">
        <v>237</v>
      </c>
      <c r="JRV140" s="125"/>
      <c r="JRW140" s="125"/>
      <c r="JRX140" s="125"/>
      <c r="JRY140" s="125"/>
      <c r="JRZ140" s="125"/>
      <c r="JSA140" s="125"/>
      <c r="JSB140" s="126"/>
      <c r="JSC140" s="124" t="s">
        <v>237</v>
      </c>
      <c r="JSD140" s="125"/>
      <c r="JSE140" s="125"/>
      <c r="JSF140" s="125"/>
      <c r="JSG140" s="125"/>
      <c r="JSH140" s="125"/>
      <c r="JSI140" s="125"/>
      <c r="JSJ140" s="126"/>
      <c r="JSK140" s="124" t="s">
        <v>237</v>
      </c>
      <c r="JSL140" s="125"/>
      <c r="JSM140" s="125"/>
      <c r="JSN140" s="125"/>
      <c r="JSO140" s="125"/>
      <c r="JSP140" s="125"/>
      <c r="JSQ140" s="125"/>
      <c r="JSR140" s="126"/>
      <c r="JSS140" s="124" t="s">
        <v>237</v>
      </c>
      <c r="JST140" s="125"/>
      <c r="JSU140" s="125"/>
      <c r="JSV140" s="125"/>
      <c r="JSW140" s="125"/>
      <c r="JSX140" s="125"/>
      <c r="JSY140" s="125"/>
      <c r="JSZ140" s="126"/>
      <c r="JTA140" s="124" t="s">
        <v>237</v>
      </c>
      <c r="JTB140" s="125"/>
      <c r="JTC140" s="125"/>
      <c r="JTD140" s="125"/>
      <c r="JTE140" s="125"/>
      <c r="JTF140" s="125"/>
      <c r="JTG140" s="125"/>
      <c r="JTH140" s="126"/>
      <c r="JTI140" s="124" t="s">
        <v>237</v>
      </c>
      <c r="JTJ140" s="125"/>
      <c r="JTK140" s="125"/>
      <c r="JTL140" s="125"/>
      <c r="JTM140" s="125"/>
      <c r="JTN140" s="125"/>
      <c r="JTO140" s="125"/>
      <c r="JTP140" s="126"/>
      <c r="JTQ140" s="124" t="s">
        <v>237</v>
      </c>
      <c r="JTR140" s="125"/>
      <c r="JTS140" s="125"/>
      <c r="JTT140" s="125"/>
      <c r="JTU140" s="125"/>
      <c r="JTV140" s="125"/>
      <c r="JTW140" s="125"/>
      <c r="JTX140" s="126"/>
      <c r="JTY140" s="124" t="s">
        <v>237</v>
      </c>
      <c r="JTZ140" s="125"/>
      <c r="JUA140" s="125"/>
      <c r="JUB140" s="125"/>
      <c r="JUC140" s="125"/>
      <c r="JUD140" s="125"/>
      <c r="JUE140" s="125"/>
      <c r="JUF140" s="126"/>
      <c r="JUG140" s="124" t="s">
        <v>237</v>
      </c>
      <c r="JUH140" s="125"/>
      <c r="JUI140" s="125"/>
      <c r="JUJ140" s="125"/>
      <c r="JUK140" s="125"/>
      <c r="JUL140" s="125"/>
      <c r="JUM140" s="125"/>
      <c r="JUN140" s="126"/>
      <c r="JUO140" s="124" t="s">
        <v>237</v>
      </c>
      <c r="JUP140" s="125"/>
      <c r="JUQ140" s="125"/>
      <c r="JUR140" s="125"/>
      <c r="JUS140" s="125"/>
      <c r="JUT140" s="125"/>
      <c r="JUU140" s="125"/>
      <c r="JUV140" s="126"/>
      <c r="JUW140" s="124" t="s">
        <v>237</v>
      </c>
      <c r="JUX140" s="125"/>
      <c r="JUY140" s="125"/>
      <c r="JUZ140" s="125"/>
      <c r="JVA140" s="125"/>
      <c r="JVB140" s="125"/>
      <c r="JVC140" s="125"/>
      <c r="JVD140" s="126"/>
      <c r="JVE140" s="124" t="s">
        <v>237</v>
      </c>
      <c r="JVF140" s="125"/>
      <c r="JVG140" s="125"/>
      <c r="JVH140" s="125"/>
      <c r="JVI140" s="125"/>
      <c r="JVJ140" s="125"/>
      <c r="JVK140" s="125"/>
      <c r="JVL140" s="126"/>
      <c r="JVM140" s="124" t="s">
        <v>237</v>
      </c>
      <c r="JVN140" s="125"/>
      <c r="JVO140" s="125"/>
      <c r="JVP140" s="125"/>
      <c r="JVQ140" s="125"/>
      <c r="JVR140" s="125"/>
      <c r="JVS140" s="125"/>
      <c r="JVT140" s="126"/>
      <c r="JVU140" s="124" t="s">
        <v>237</v>
      </c>
      <c r="JVV140" s="125"/>
      <c r="JVW140" s="125"/>
      <c r="JVX140" s="125"/>
      <c r="JVY140" s="125"/>
      <c r="JVZ140" s="125"/>
      <c r="JWA140" s="125"/>
      <c r="JWB140" s="126"/>
      <c r="JWC140" s="124" t="s">
        <v>237</v>
      </c>
      <c r="JWD140" s="125"/>
      <c r="JWE140" s="125"/>
      <c r="JWF140" s="125"/>
      <c r="JWG140" s="125"/>
      <c r="JWH140" s="125"/>
      <c r="JWI140" s="125"/>
      <c r="JWJ140" s="126"/>
      <c r="JWK140" s="124" t="s">
        <v>237</v>
      </c>
      <c r="JWL140" s="125"/>
      <c r="JWM140" s="125"/>
      <c r="JWN140" s="125"/>
      <c r="JWO140" s="125"/>
      <c r="JWP140" s="125"/>
      <c r="JWQ140" s="125"/>
      <c r="JWR140" s="126"/>
      <c r="JWS140" s="124" t="s">
        <v>237</v>
      </c>
      <c r="JWT140" s="125"/>
      <c r="JWU140" s="125"/>
      <c r="JWV140" s="125"/>
      <c r="JWW140" s="125"/>
      <c r="JWX140" s="125"/>
      <c r="JWY140" s="125"/>
      <c r="JWZ140" s="126"/>
      <c r="JXA140" s="124" t="s">
        <v>237</v>
      </c>
      <c r="JXB140" s="125"/>
      <c r="JXC140" s="125"/>
      <c r="JXD140" s="125"/>
      <c r="JXE140" s="125"/>
      <c r="JXF140" s="125"/>
      <c r="JXG140" s="125"/>
      <c r="JXH140" s="126"/>
      <c r="JXI140" s="124" t="s">
        <v>237</v>
      </c>
      <c r="JXJ140" s="125"/>
      <c r="JXK140" s="125"/>
      <c r="JXL140" s="125"/>
      <c r="JXM140" s="125"/>
      <c r="JXN140" s="125"/>
      <c r="JXO140" s="125"/>
      <c r="JXP140" s="126"/>
      <c r="JXQ140" s="124" t="s">
        <v>237</v>
      </c>
      <c r="JXR140" s="125"/>
      <c r="JXS140" s="125"/>
      <c r="JXT140" s="125"/>
      <c r="JXU140" s="125"/>
      <c r="JXV140" s="125"/>
      <c r="JXW140" s="125"/>
      <c r="JXX140" s="126"/>
      <c r="JXY140" s="124" t="s">
        <v>237</v>
      </c>
      <c r="JXZ140" s="125"/>
      <c r="JYA140" s="125"/>
      <c r="JYB140" s="125"/>
      <c r="JYC140" s="125"/>
      <c r="JYD140" s="125"/>
      <c r="JYE140" s="125"/>
      <c r="JYF140" s="126"/>
      <c r="JYG140" s="124" t="s">
        <v>237</v>
      </c>
      <c r="JYH140" s="125"/>
      <c r="JYI140" s="125"/>
      <c r="JYJ140" s="125"/>
      <c r="JYK140" s="125"/>
      <c r="JYL140" s="125"/>
      <c r="JYM140" s="125"/>
      <c r="JYN140" s="126"/>
      <c r="JYO140" s="124" t="s">
        <v>237</v>
      </c>
      <c r="JYP140" s="125"/>
      <c r="JYQ140" s="125"/>
      <c r="JYR140" s="125"/>
      <c r="JYS140" s="125"/>
      <c r="JYT140" s="125"/>
      <c r="JYU140" s="125"/>
      <c r="JYV140" s="126"/>
      <c r="JYW140" s="124" t="s">
        <v>237</v>
      </c>
      <c r="JYX140" s="125"/>
      <c r="JYY140" s="125"/>
      <c r="JYZ140" s="125"/>
      <c r="JZA140" s="125"/>
      <c r="JZB140" s="125"/>
      <c r="JZC140" s="125"/>
      <c r="JZD140" s="126"/>
      <c r="JZE140" s="124" t="s">
        <v>237</v>
      </c>
      <c r="JZF140" s="125"/>
      <c r="JZG140" s="125"/>
      <c r="JZH140" s="125"/>
      <c r="JZI140" s="125"/>
      <c r="JZJ140" s="125"/>
      <c r="JZK140" s="125"/>
      <c r="JZL140" s="126"/>
      <c r="JZM140" s="124" t="s">
        <v>237</v>
      </c>
      <c r="JZN140" s="125"/>
      <c r="JZO140" s="125"/>
      <c r="JZP140" s="125"/>
      <c r="JZQ140" s="125"/>
      <c r="JZR140" s="125"/>
      <c r="JZS140" s="125"/>
      <c r="JZT140" s="126"/>
      <c r="JZU140" s="124" t="s">
        <v>237</v>
      </c>
      <c r="JZV140" s="125"/>
      <c r="JZW140" s="125"/>
      <c r="JZX140" s="125"/>
      <c r="JZY140" s="125"/>
      <c r="JZZ140" s="125"/>
      <c r="KAA140" s="125"/>
      <c r="KAB140" s="126"/>
      <c r="KAC140" s="124" t="s">
        <v>237</v>
      </c>
      <c r="KAD140" s="125"/>
      <c r="KAE140" s="125"/>
      <c r="KAF140" s="125"/>
      <c r="KAG140" s="125"/>
      <c r="KAH140" s="125"/>
      <c r="KAI140" s="125"/>
      <c r="KAJ140" s="126"/>
      <c r="KAK140" s="124" t="s">
        <v>237</v>
      </c>
      <c r="KAL140" s="125"/>
      <c r="KAM140" s="125"/>
      <c r="KAN140" s="125"/>
      <c r="KAO140" s="125"/>
      <c r="KAP140" s="125"/>
      <c r="KAQ140" s="125"/>
      <c r="KAR140" s="126"/>
      <c r="KAS140" s="124" t="s">
        <v>237</v>
      </c>
      <c r="KAT140" s="125"/>
      <c r="KAU140" s="125"/>
      <c r="KAV140" s="125"/>
      <c r="KAW140" s="125"/>
      <c r="KAX140" s="125"/>
      <c r="KAY140" s="125"/>
      <c r="KAZ140" s="126"/>
      <c r="KBA140" s="124" t="s">
        <v>237</v>
      </c>
      <c r="KBB140" s="125"/>
      <c r="KBC140" s="125"/>
      <c r="KBD140" s="125"/>
      <c r="KBE140" s="125"/>
      <c r="KBF140" s="125"/>
      <c r="KBG140" s="125"/>
      <c r="KBH140" s="126"/>
      <c r="KBI140" s="124" t="s">
        <v>237</v>
      </c>
      <c r="KBJ140" s="125"/>
      <c r="KBK140" s="125"/>
      <c r="KBL140" s="125"/>
      <c r="KBM140" s="125"/>
      <c r="KBN140" s="125"/>
      <c r="KBO140" s="125"/>
      <c r="KBP140" s="126"/>
      <c r="KBQ140" s="124" t="s">
        <v>237</v>
      </c>
      <c r="KBR140" s="125"/>
      <c r="KBS140" s="125"/>
      <c r="KBT140" s="125"/>
      <c r="KBU140" s="125"/>
      <c r="KBV140" s="125"/>
      <c r="KBW140" s="125"/>
      <c r="KBX140" s="126"/>
      <c r="KBY140" s="124" t="s">
        <v>237</v>
      </c>
      <c r="KBZ140" s="125"/>
      <c r="KCA140" s="125"/>
      <c r="KCB140" s="125"/>
      <c r="KCC140" s="125"/>
      <c r="KCD140" s="125"/>
      <c r="KCE140" s="125"/>
      <c r="KCF140" s="126"/>
      <c r="KCG140" s="124" t="s">
        <v>237</v>
      </c>
      <c r="KCH140" s="125"/>
      <c r="KCI140" s="125"/>
      <c r="KCJ140" s="125"/>
      <c r="KCK140" s="125"/>
      <c r="KCL140" s="125"/>
      <c r="KCM140" s="125"/>
      <c r="KCN140" s="126"/>
      <c r="KCO140" s="124" t="s">
        <v>237</v>
      </c>
      <c r="KCP140" s="125"/>
      <c r="KCQ140" s="125"/>
      <c r="KCR140" s="125"/>
      <c r="KCS140" s="125"/>
      <c r="KCT140" s="125"/>
      <c r="KCU140" s="125"/>
      <c r="KCV140" s="126"/>
      <c r="KCW140" s="124" t="s">
        <v>237</v>
      </c>
      <c r="KCX140" s="125"/>
      <c r="KCY140" s="125"/>
      <c r="KCZ140" s="125"/>
      <c r="KDA140" s="125"/>
      <c r="KDB140" s="125"/>
      <c r="KDC140" s="125"/>
      <c r="KDD140" s="126"/>
      <c r="KDE140" s="124" t="s">
        <v>237</v>
      </c>
      <c r="KDF140" s="125"/>
      <c r="KDG140" s="125"/>
      <c r="KDH140" s="125"/>
      <c r="KDI140" s="125"/>
      <c r="KDJ140" s="125"/>
      <c r="KDK140" s="125"/>
      <c r="KDL140" s="126"/>
      <c r="KDM140" s="124" t="s">
        <v>237</v>
      </c>
      <c r="KDN140" s="125"/>
      <c r="KDO140" s="125"/>
      <c r="KDP140" s="125"/>
      <c r="KDQ140" s="125"/>
      <c r="KDR140" s="125"/>
      <c r="KDS140" s="125"/>
      <c r="KDT140" s="126"/>
      <c r="KDU140" s="124" t="s">
        <v>237</v>
      </c>
      <c r="KDV140" s="125"/>
      <c r="KDW140" s="125"/>
      <c r="KDX140" s="125"/>
      <c r="KDY140" s="125"/>
      <c r="KDZ140" s="125"/>
      <c r="KEA140" s="125"/>
      <c r="KEB140" s="126"/>
      <c r="KEC140" s="124" t="s">
        <v>237</v>
      </c>
      <c r="KED140" s="125"/>
      <c r="KEE140" s="125"/>
      <c r="KEF140" s="125"/>
      <c r="KEG140" s="125"/>
      <c r="KEH140" s="125"/>
      <c r="KEI140" s="125"/>
      <c r="KEJ140" s="126"/>
      <c r="KEK140" s="124" t="s">
        <v>237</v>
      </c>
      <c r="KEL140" s="125"/>
      <c r="KEM140" s="125"/>
      <c r="KEN140" s="125"/>
      <c r="KEO140" s="125"/>
      <c r="KEP140" s="125"/>
      <c r="KEQ140" s="125"/>
      <c r="KER140" s="126"/>
      <c r="KES140" s="124" t="s">
        <v>237</v>
      </c>
      <c r="KET140" s="125"/>
      <c r="KEU140" s="125"/>
      <c r="KEV140" s="125"/>
      <c r="KEW140" s="125"/>
      <c r="KEX140" s="125"/>
      <c r="KEY140" s="125"/>
      <c r="KEZ140" s="126"/>
      <c r="KFA140" s="124" t="s">
        <v>237</v>
      </c>
      <c r="KFB140" s="125"/>
      <c r="KFC140" s="125"/>
      <c r="KFD140" s="125"/>
      <c r="KFE140" s="125"/>
      <c r="KFF140" s="125"/>
      <c r="KFG140" s="125"/>
      <c r="KFH140" s="126"/>
      <c r="KFI140" s="124" t="s">
        <v>237</v>
      </c>
      <c r="KFJ140" s="125"/>
      <c r="KFK140" s="125"/>
      <c r="KFL140" s="125"/>
      <c r="KFM140" s="125"/>
      <c r="KFN140" s="125"/>
      <c r="KFO140" s="125"/>
      <c r="KFP140" s="126"/>
      <c r="KFQ140" s="124" t="s">
        <v>237</v>
      </c>
      <c r="KFR140" s="125"/>
      <c r="KFS140" s="125"/>
      <c r="KFT140" s="125"/>
      <c r="KFU140" s="125"/>
      <c r="KFV140" s="125"/>
      <c r="KFW140" s="125"/>
      <c r="KFX140" s="126"/>
      <c r="KFY140" s="124" t="s">
        <v>237</v>
      </c>
      <c r="KFZ140" s="125"/>
      <c r="KGA140" s="125"/>
      <c r="KGB140" s="125"/>
      <c r="KGC140" s="125"/>
      <c r="KGD140" s="125"/>
      <c r="KGE140" s="125"/>
      <c r="KGF140" s="126"/>
      <c r="KGG140" s="124" t="s">
        <v>237</v>
      </c>
      <c r="KGH140" s="125"/>
      <c r="KGI140" s="125"/>
      <c r="KGJ140" s="125"/>
      <c r="KGK140" s="125"/>
      <c r="KGL140" s="125"/>
      <c r="KGM140" s="125"/>
      <c r="KGN140" s="126"/>
      <c r="KGO140" s="124" t="s">
        <v>237</v>
      </c>
      <c r="KGP140" s="125"/>
      <c r="KGQ140" s="125"/>
      <c r="KGR140" s="125"/>
      <c r="KGS140" s="125"/>
      <c r="KGT140" s="125"/>
      <c r="KGU140" s="125"/>
      <c r="KGV140" s="126"/>
      <c r="KGW140" s="124" t="s">
        <v>237</v>
      </c>
      <c r="KGX140" s="125"/>
      <c r="KGY140" s="125"/>
      <c r="KGZ140" s="125"/>
      <c r="KHA140" s="125"/>
      <c r="KHB140" s="125"/>
      <c r="KHC140" s="125"/>
      <c r="KHD140" s="126"/>
      <c r="KHE140" s="124" t="s">
        <v>237</v>
      </c>
      <c r="KHF140" s="125"/>
      <c r="KHG140" s="125"/>
      <c r="KHH140" s="125"/>
      <c r="KHI140" s="125"/>
      <c r="KHJ140" s="125"/>
      <c r="KHK140" s="125"/>
      <c r="KHL140" s="126"/>
      <c r="KHM140" s="124" t="s">
        <v>237</v>
      </c>
      <c r="KHN140" s="125"/>
      <c r="KHO140" s="125"/>
      <c r="KHP140" s="125"/>
      <c r="KHQ140" s="125"/>
      <c r="KHR140" s="125"/>
      <c r="KHS140" s="125"/>
      <c r="KHT140" s="126"/>
      <c r="KHU140" s="124" t="s">
        <v>237</v>
      </c>
      <c r="KHV140" s="125"/>
      <c r="KHW140" s="125"/>
      <c r="KHX140" s="125"/>
      <c r="KHY140" s="125"/>
      <c r="KHZ140" s="125"/>
      <c r="KIA140" s="125"/>
      <c r="KIB140" s="126"/>
      <c r="KIC140" s="124" t="s">
        <v>237</v>
      </c>
      <c r="KID140" s="125"/>
      <c r="KIE140" s="125"/>
      <c r="KIF140" s="125"/>
      <c r="KIG140" s="125"/>
      <c r="KIH140" s="125"/>
      <c r="KII140" s="125"/>
      <c r="KIJ140" s="126"/>
      <c r="KIK140" s="124" t="s">
        <v>237</v>
      </c>
      <c r="KIL140" s="125"/>
      <c r="KIM140" s="125"/>
      <c r="KIN140" s="125"/>
      <c r="KIO140" s="125"/>
      <c r="KIP140" s="125"/>
      <c r="KIQ140" s="125"/>
      <c r="KIR140" s="126"/>
      <c r="KIS140" s="124" t="s">
        <v>237</v>
      </c>
      <c r="KIT140" s="125"/>
      <c r="KIU140" s="125"/>
      <c r="KIV140" s="125"/>
      <c r="KIW140" s="125"/>
      <c r="KIX140" s="125"/>
      <c r="KIY140" s="125"/>
      <c r="KIZ140" s="126"/>
      <c r="KJA140" s="124" t="s">
        <v>237</v>
      </c>
      <c r="KJB140" s="125"/>
      <c r="KJC140" s="125"/>
      <c r="KJD140" s="125"/>
      <c r="KJE140" s="125"/>
      <c r="KJF140" s="125"/>
      <c r="KJG140" s="125"/>
      <c r="KJH140" s="126"/>
      <c r="KJI140" s="124" t="s">
        <v>237</v>
      </c>
      <c r="KJJ140" s="125"/>
      <c r="KJK140" s="125"/>
      <c r="KJL140" s="125"/>
      <c r="KJM140" s="125"/>
      <c r="KJN140" s="125"/>
      <c r="KJO140" s="125"/>
      <c r="KJP140" s="126"/>
      <c r="KJQ140" s="124" t="s">
        <v>237</v>
      </c>
      <c r="KJR140" s="125"/>
      <c r="KJS140" s="125"/>
      <c r="KJT140" s="125"/>
      <c r="KJU140" s="125"/>
      <c r="KJV140" s="125"/>
      <c r="KJW140" s="125"/>
      <c r="KJX140" s="126"/>
      <c r="KJY140" s="124" t="s">
        <v>237</v>
      </c>
      <c r="KJZ140" s="125"/>
      <c r="KKA140" s="125"/>
      <c r="KKB140" s="125"/>
      <c r="KKC140" s="125"/>
      <c r="KKD140" s="125"/>
      <c r="KKE140" s="125"/>
      <c r="KKF140" s="126"/>
      <c r="KKG140" s="124" t="s">
        <v>237</v>
      </c>
      <c r="KKH140" s="125"/>
      <c r="KKI140" s="125"/>
      <c r="KKJ140" s="125"/>
      <c r="KKK140" s="125"/>
      <c r="KKL140" s="125"/>
      <c r="KKM140" s="125"/>
      <c r="KKN140" s="126"/>
      <c r="KKO140" s="124" t="s">
        <v>237</v>
      </c>
      <c r="KKP140" s="125"/>
      <c r="KKQ140" s="125"/>
      <c r="KKR140" s="125"/>
      <c r="KKS140" s="125"/>
      <c r="KKT140" s="125"/>
      <c r="KKU140" s="125"/>
      <c r="KKV140" s="126"/>
      <c r="KKW140" s="124" t="s">
        <v>237</v>
      </c>
      <c r="KKX140" s="125"/>
      <c r="KKY140" s="125"/>
      <c r="KKZ140" s="125"/>
      <c r="KLA140" s="125"/>
      <c r="KLB140" s="125"/>
      <c r="KLC140" s="125"/>
      <c r="KLD140" s="126"/>
      <c r="KLE140" s="124" t="s">
        <v>237</v>
      </c>
      <c r="KLF140" s="125"/>
      <c r="KLG140" s="125"/>
      <c r="KLH140" s="125"/>
      <c r="KLI140" s="125"/>
      <c r="KLJ140" s="125"/>
      <c r="KLK140" s="125"/>
      <c r="KLL140" s="126"/>
      <c r="KLM140" s="124" t="s">
        <v>237</v>
      </c>
      <c r="KLN140" s="125"/>
      <c r="KLO140" s="125"/>
      <c r="KLP140" s="125"/>
      <c r="KLQ140" s="125"/>
      <c r="KLR140" s="125"/>
      <c r="KLS140" s="125"/>
      <c r="KLT140" s="126"/>
      <c r="KLU140" s="124" t="s">
        <v>237</v>
      </c>
      <c r="KLV140" s="125"/>
      <c r="KLW140" s="125"/>
      <c r="KLX140" s="125"/>
      <c r="KLY140" s="125"/>
      <c r="KLZ140" s="125"/>
      <c r="KMA140" s="125"/>
      <c r="KMB140" s="126"/>
      <c r="KMC140" s="124" t="s">
        <v>237</v>
      </c>
      <c r="KMD140" s="125"/>
      <c r="KME140" s="125"/>
      <c r="KMF140" s="125"/>
      <c r="KMG140" s="125"/>
      <c r="KMH140" s="125"/>
      <c r="KMI140" s="125"/>
      <c r="KMJ140" s="126"/>
      <c r="KMK140" s="124" t="s">
        <v>237</v>
      </c>
      <c r="KML140" s="125"/>
      <c r="KMM140" s="125"/>
      <c r="KMN140" s="125"/>
      <c r="KMO140" s="125"/>
      <c r="KMP140" s="125"/>
      <c r="KMQ140" s="125"/>
      <c r="KMR140" s="126"/>
      <c r="KMS140" s="124" t="s">
        <v>237</v>
      </c>
      <c r="KMT140" s="125"/>
      <c r="KMU140" s="125"/>
      <c r="KMV140" s="125"/>
      <c r="KMW140" s="125"/>
      <c r="KMX140" s="125"/>
      <c r="KMY140" s="125"/>
      <c r="KMZ140" s="126"/>
      <c r="KNA140" s="124" t="s">
        <v>237</v>
      </c>
      <c r="KNB140" s="125"/>
      <c r="KNC140" s="125"/>
      <c r="KND140" s="125"/>
      <c r="KNE140" s="125"/>
      <c r="KNF140" s="125"/>
      <c r="KNG140" s="125"/>
      <c r="KNH140" s="126"/>
      <c r="KNI140" s="124" t="s">
        <v>237</v>
      </c>
      <c r="KNJ140" s="125"/>
      <c r="KNK140" s="125"/>
      <c r="KNL140" s="125"/>
      <c r="KNM140" s="125"/>
      <c r="KNN140" s="125"/>
      <c r="KNO140" s="125"/>
      <c r="KNP140" s="126"/>
      <c r="KNQ140" s="124" t="s">
        <v>237</v>
      </c>
      <c r="KNR140" s="125"/>
      <c r="KNS140" s="125"/>
      <c r="KNT140" s="125"/>
      <c r="KNU140" s="125"/>
      <c r="KNV140" s="125"/>
      <c r="KNW140" s="125"/>
      <c r="KNX140" s="126"/>
      <c r="KNY140" s="124" t="s">
        <v>237</v>
      </c>
      <c r="KNZ140" s="125"/>
      <c r="KOA140" s="125"/>
      <c r="KOB140" s="125"/>
      <c r="KOC140" s="125"/>
      <c r="KOD140" s="125"/>
      <c r="KOE140" s="125"/>
      <c r="KOF140" s="126"/>
      <c r="KOG140" s="124" t="s">
        <v>237</v>
      </c>
      <c r="KOH140" s="125"/>
      <c r="KOI140" s="125"/>
      <c r="KOJ140" s="125"/>
      <c r="KOK140" s="125"/>
      <c r="KOL140" s="125"/>
      <c r="KOM140" s="125"/>
      <c r="KON140" s="126"/>
      <c r="KOO140" s="124" t="s">
        <v>237</v>
      </c>
      <c r="KOP140" s="125"/>
      <c r="KOQ140" s="125"/>
      <c r="KOR140" s="125"/>
      <c r="KOS140" s="125"/>
      <c r="KOT140" s="125"/>
      <c r="KOU140" s="125"/>
      <c r="KOV140" s="126"/>
      <c r="KOW140" s="124" t="s">
        <v>237</v>
      </c>
      <c r="KOX140" s="125"/>
      <c r="KOY140" s="125"/>
      <c r="KOZ140" s="125"/>
      <c r="KPA140" s="125"/>
      <c r="KPB140" s="125"/>
      <c r="KPC140" s="125"/>
      <c r="KPD140" s="126"/>
      <c r="KPE140" s="124" t="s">
        <v>237</v>
      </c>
      <c r="KPF140" s="125"/>
      <c r="KPG140" s="125"/>
      <c r="KPH140" s="125"/>
      <c r="KPI140" s="125"/>
      <c r="KPJ140" s="125"/>
      <c r="KPK140" s="125"/>
      <c r="KPL140" s="126"/>
      <c r="KPM140" s="124" t="s">
        <v>237</v>
      </c>
      <c r="KPN140" s="125"/>
      <c r="KPO140" s="125"/>
      <c r="KPP140" s="125"/>
      <c r="KPQ140" s="125"/>
      <c r="KPR140" s="125"/>
      <c r="KPS140" s="125"/>
      <c r="KPT140" s="126"/>
      <c r="KPU140" s="124" t="s">
        <v>237</v>
      </c>
      <c r="KPV140" s="125"/>
      <c r="KPW140" s="125"/>
      <c r="KPX140" s="125"/>
      <c r="KPY140" s="125"/>
      <c r="KPZ140" s="125"/>
      <c r="KQA140" s="125"/>
      <c r="KQB140" s="126"/>
      <c r="KQC140" s="124" t="s">
        <v>237</v>
      </c>
      <c r="KQD140" s="125"/>
      <c r="KQE140" s="125"/>
      <c r="KQF140" s="125"/>
      <c r="KQG140" s="125"/>
      <c r="KQH140" s="125"/>
      <c r="KQI140" s="125"/>
      <c r="KQJ140" s="126"/>
      <c r="KQK140" s="124" t="s">
        <v>237</v>
      </c>
      <c r="KQL140" s="125"/>
      <c r="KQM140" s="125"/>
      <c r="KQN140" s="125"/>
      <c r="KQO140" s="125"/>
      <c r="KQP140" s="125"/>
      <c r="KQQ140" s="125"/>
      <c r="KQR140" s="126"/>
      <c r="KQS140" s="124" t="s">
        <v>237</v>
      </c>
      <c r="KQT140" s="125"/>
      <c r="KQU140" s="125"/>
      <c r="KQV140" s="125"/>
      <c r="KQW140" s="125"/>
      <c r="KQX140" s="125"/>
      <c r="KQY140" s="125"/>
      <c r="KQZ140" s="126"/>
      <c r="KRA140" s="124" t="s">
        <v>237</v>
      </c>
      <c r="KRB140" s="125"/>
      <c r="KRC140" s="125"/>
      <c r="KRD140" s="125"/>
      <c r="KRE140" s="125"/>
      <c r="KRF140" s="125"/>
      <c r="KRG140" s="125"/>
      <c r="KRH140" s="126"/>
      <c r="KRI140" s="124" t="s">
        <v>237</v>
      </c>
      <c r="KRJ140" s="125"/>
      <c r="KRK140" s="125"/>
      <c r="KRL140" s="125"/>
      <c r="KRM140" s="125"/>
      <c r="KRN140" s="125"/>
      <c r="KRO140" s="125"/>
      <c r="KRP140" s="126"/>
      <c r="KRQ140" s="124" t="s">
        <v>237</v>
      </c>
      <c r="KRR140" s="125"/>
      <c r="KRS140" s="125"/>
      <c r="KRT140" s="125"/>
      <c r="KRU140" s="125"/>
      <c r="KRV140" s="125"/>
      <c r="KRW140" s="125"/>
      <c r="KRX140" s="126"/>
      <c r="KRY140" s="124" t="s">
        <v>237</v>
      </c>
      <c r="KRZ140" s="125"/>
      <c r="KSA140" s="125"/>
      <c r="KSB140" s="125"/>
      <c r="KSC140" s="125"/>
      <c r="KSD140" s="125"/>
      <c r="KSE140" s="125"/>
      <c r="KSF140" s="126"/>
      <c r="KSG140" s="124" t="s">
        <v>237</v>
      </c>
      <c r="KSH140" s="125"/>
      <c r="KSI140" s="125"/>
      <c r="KSJ140" s="125"/>
      <c r="KSK140" s="125"/>
      <c r="KSL140" s="125"/>
      <c r="KSM140" s="125"/>
      <c r="KSN140" s="126"/>
      <c r="KSO140" s="124" t="s">
        <v>237</v>
      </c>
      <c r="KSP140" s="125"/>
      <c r="KSQ140" s="125"/>
      <c r="KSR140" s="125"/>
      <c r="KSS140" s="125"/>
      <c r="KST140" s="125"/>
      <c r="KSU140" s="125"/>
      <c r="KSV140" s="126"/>
      <c r="KSW140" s="124" t="s">
        <v>237</v>
      </c>
      <c r="KSX140" s="125"/>
      <c r="KSY140" s="125"/>
      <c r="KSZ140" s="125"/>
      <c r="KTA140" s="125"/>
      <c r="KTB140" s="125"/>
      <c r="KTC140" s="125"/>
      <c r="KTD140" s="126"/>
      <c r="KTE140" s="124" t="s">
        <v>237</v>
      </c>
      <c r="KTF140" s="125"/>
      <c r="KTG140" s="125"/>
      <c r="KTH140" s="125"/>
      <c r="KTI140" s="125"/>
      <c r="KTJ140" s="125"/>
      <c r="KTK140" s="125"/>
      <c r="KTL140" s="126"/>
      <c r="KTM140" s="124" t="s">
        <v>237</v>
      </c>
      <c r="KTN140" s="125"/>
      <c r="KTO140" s="125"/>
      <c r="KTP140" s="125"/>
      <c r="KTQ140" s="125"/>
      <c r="KTR140" s="125"/>
      <c r="KTS140" s="125"/>
      <c r="KTT140" s="126"/>
      <c r="KTU140" s="124" t="s">
        <v>237</v>
      </c>
      <c r="KTV140" s="125"/>
      <c r="KTW140" s="125"/>
      <c r="KTX140" s="125"/>
      <c r="KTY140" s="125"/>
      <c r="KTZ140" s="125"/>
      <c r="KUA140" s="125"/>
      <c r="KUB140" s="126"/>
      <c r="KUC140" s="124" t="s">
        <v>237</v>
      </c>
      <c r="KUD140" s="125"/>
      <c r="KUE140" s="125"/>
      <c r="KUF140" s="125"/>
      <c r="KUG140" s="125"/>
      <c r="KUH140" s="125"/>
      <c r="KUI140" s="125"/>
      <c r="KUJ140" s="126"/>
      <c r="KUK140" s="124" t="s">
        <v>237</v>
      </c>
      <c r="KUL140" s="125"/>
      <c r="KUM140" s="125"/>
      <c r="KUN140" s="125"/>
      <c r="KUO140" s="125"/>
      <c r="KUP140" s="125"/>
      <c r="KUQ140" s="125"/>
      <c r="KUR140" s="126"/>
      <c r="KUS140" s="124" t="s">
        <v>237</v>
      </c>
      <c r="KUT140" s="125"/>
      <c r="KUU140" s="125"/>
      <c r="KUV140" s="125"/>
      <c r="KUW140" s="125"/>
      <c r="KUX140" s="125"/>
      <c r="KUY140" s="125"/>
      <c r="KUZ140" s="126"/>
      <c r="KVA140" s="124" t="s">
        <v>237</v>
      </c>
      <c r="KVB140" s="125"/>
      <c r="KVC140" s="125"/>
      <c r="KVD140" s="125"/>
      <c r="KVE140" s="125"/>
      <c r="KVF140" s="125"/>
      <c r="KVG140" s="125"/>
      <c r="KVH140" s="126"/>
      <c r="KVI140" s="124" t="s">
        <v>237</v>
      </c>
      <c r="KVJ140" s="125"/>
      <c r="KVK140" s="125"/>
      <c r="KVL140" s="125"/>
      <c r="KVM140" s="125"/>
      <c r="KVN140" s="125"/>
      <c r="KVO140" s="125"/>
      <c r="KVP140" s="126"/>
      <c r="KVQ140" s="124" t="s">
        <v>237</v>
      </c>
      <c r="KVR140" s="125"/>
      <c r="KVS140" s="125"/>
      <c r="KVT140" s="125"/>
      <c r="KVU140" s="125"/>
      <c r="KVV140" s="125"/>
      <c r="KVW140" s="125"/>
      <c r="KVX140" s="126"/>
      <c r="KVY140" s="124" t="s">
        <v>237</v>
      </c>
      <c r="KVZ140" s="125"/>
      <c r="KWA140" s="125"/>
      <c r="KWB140" s="125"/>
      <c r="KWC140" s="125"/>
      <c r="KWD140" s="125"/>
      <c r="KWE140" s="125"/>
      <c r="KWF140" s="126"/>
      <c r="KWG140" s="124" t="s">
        <v>237</v>
      </c>
      <c r="KWH140" s="125"/>
      <c r="KWI140" s="125"/>
      <c r="KWJ140" s="125"/>
      <c r="KWK140" s="125"/>
      <c r="KWL140" s="125"/>
      <c r="KWM140" s="125"/>
      <c r="KWN140" s="126"/>
      <c r="KWO140" s="124" t="s">
        <v>237</v>
      </c>
      <c r="KWP140" s="125"/>
      <c r="KWQ140" s="125"/>
      <c r="KWR140" s="125"/>
      <c r="KWS140" s="125"/>
      <c r="KWT140" s="125"/>
      <c r="KWU140" s="125"/>
      <c r="KWV140" s="126"/>
      <c r="KWW140" s="124" t="s">
        <v>237</v>
      </c>
      <c r="KWX140" s="125"/>
      <c r="KWY140" s="125"/>
      <c r="KWZ140" s="125"/>
      <c r="KXA140" s="125"/>
      <c r="KXB140" s="125"/>
      <c r="KXC140" s="125"/>
      <c r="KXD140" s="126"/>
      <c r="KXE140" s="124" t="s">
        <v>237</v>
      </c>
      <c r="KXF140" s="125"/>
      <c r="KXG140" s="125"/>
      <c r="KXH140" s="125"/>
      <c r="KXI140" s="125"/>
      <c r="KXJ140" s="125"/>
      <c r="KXK140" s="125"/>
      <c r="KXL140" s="126"/>
      <c r="KXM140" s="124" t="s">
        <v>237</v>
      </c>
      <c r="KXN140" s="125"/>
      <c r="KXO140" s="125"/>
      <c r="KXP140" s="125"/>
      <c r="KXQ140" s="125"/>
      <c r="KXR140" s="125"/>
      <c r="KXS140" s="125"/>
      <c r="KXT140" s="126"/>
      <c r="KXU140" s="124" t="s">
        <v>237</v>
      </c>
      <c r="KXV140" s="125"/>
      <c r="KXW140" s="125"/>
      <c r="KXX140" s="125"/>
      <c r="KXY140" s="125"/>
      <c r="KXZ140" s="125"/>
      <c r="KYA140" s="125"/>
      <c r="KYB140" s="126"/>
      <c r="KYC140" s="124" t="s">
        <v>237</v>
      </c>
      <c r="KYD140" s="125"/>
      <c r="KYE140" s="125"/>
      <c r="KYF140" s="125"/>
      <c r="KYG140" s="125"/>
      <c r="KYH140" s="125"/>
      <c r="KYI140" s="125"/>
      <c r="KYJ140" s="126"/>
      <c r="KYK140" s="124" t="s">
        <v>237</v>
      </c>
      <c r="KYL140" s="125"/>
      <c r="KYM140" s="125"/>
      <c r="KYN140" s="125"/>
      <c r="KYO140" s="125"/>
      <c r="KYP140" s="125"/>
      <c r="KYQ140" s="125"/>
      <c r="KYR140" s="126"/>
      <c r="KYS140" s="124" t="s">
        <v>237</v>
      </c>
      <c r="KYT140" s="125"/>
      <c r="KYU140" s="125"/>
      <c r="KYV140" s="125"/>
      <c r="KYW140" s="125"/>
      <c r="KYX140" s="125"/>
      <c r="KYY140" s="125"/>
      <c r="KYZ140" s="126"/>
      <c r="KZA140" s="124" t="s">
        <v>237</v>
      </c>
      <c r="KZB140" s="125"/>
      <c r="KZC140" s="125"/>
      <c r="KZD140" s="125"/>
      <c r="KZE140" s="125"/>
      <c r="KZF140" s="125"/>
      <c r="KZG140" s="125"/>
      <c r="KZH140" s="126"/>
      <c r="KZI140" s="124" t="s">
        <v>237</v>
      </c>
      <c r="KZJ140" s="125"/>
      <c r="KZK140" s="125"/>
      <c r="KZL140" s="125"/>
      <c r="KZM140" s="125"/>
      <c r="KZN140" s="125"/>
      <c r="KZO140" s="125"/>
      <c r="KZP140" s="126"/>
      <c r="KZQ140" s="124" t="s">
        <v>237</v>
      </c>
      <c r="KZR140" s="125"/>
      <c r="KZS140" s="125"/>
      <c r="KZT140" s="125"/>
      <c r="KZU140" s="125"/>
      <c r="KZV140" s="125"/>
      <c r="KZW140" s="125"/>
      <c r="KZX140" s="126"/>
      <c r="KZY140" s="124" t="s">
        <v>237</v>
      </c>
      <c r="KZZ140" s="125"/>
      <c r="LAA140" s="125"/>
      <c r="LAB140" s="125"/>
      <c r="LAC140" s="125"/>
      <c r="LAD140" s="125"/>
      <c r="LAE140" s="125"/>
      <c r="LAF140" s="126"/>
      <c r="LAG140" s="124" t="s">
        <v>237</v>
      </c>
      <c r="LAH140" s="125"/>
      <c r="LAI140" s="125"/>
      <c r="LAJ140" s="125"/>
      <c r="LAK140" s="125"/>
      <c r="LAL140" s="125"/>
      <c r="LAM140" s="125"/>
      <c r="LAN140" s="126"/>
      <c r="LAO140" s="124" t="s">
        <v>237</v>
      </c>
      <c r="LAP140" s="125"/>
      <c r="LAQ140" s="125"/>
      <c r="LAR140" s="125"/>
      <c r="LAS140" s="125"/>
      <c r="LAT140" s="125"/>
      <c r="LAU140" s="125"/>
      <c r="LAV140" s="126"/>
      <c r="LAW140" s="124" t="s">
        <v>237</v>
      </c>
      <c r="LAX140" s="125"/>
      <c r="LAY140" s="125"/>
      <c r="LAZ140" s="125"/>
      <c r="LBA140" s="125"/>
      <c r="LBB140" s="125"/>
      <c r="LBC140" s="125"/>
      <c r="LBD140" s="126"/>
      <c r="LBE140" s="124" t="s">
        <v>237</v>
      </c>
      <c r="LBF140" s="125"/>
      <c r="LBG140" s="125"/>
      <c r="LBH140" s="125"/>
      <c r="LBI140" s="125"/>
      <c r="LBJ140" s="125"/>
      <c r="LBK140" s="125"/>
      <c r="LBL140" s="126"/>
      <c r="LBM140" s="124" t="s">
        <v>237</v>
      </c>
      <c r="LBN140" s="125"/>
      <c r="LBO140" s="125"/>
      <c r="LBP140" s="125"/>
      <c r="LBQ140" s="125"/>
      <c r="LBR140" s="125"/>
      <c r="LBS140" s="125"/>
      <c r="LBT140" s="126"/>
      <c r="LBU140" s="124" t="s">
        <v>237</v>
      </c>
      <c r="LBV140" s="125"/>
      <c r="LBW140" s="125"/>
      <c r="LBX140" s="125"/>
      <c r="LBY140" s="125"/>
      <c r="LBZ140" s="125"/>
      <c r="LCA140" s="125"/>
      <c r="LCB140" s="126"/>
      <c r="LCC140" s="124" t="s">
        <v>237</v>
      </c>
      <c r="LCD140" s="125"/>
      <c r="LCE140" s="125"/>
      <c r="LCF140" s="125"/>
      <c r="LCG140" s="125"/>
      <c r="LCH140" s="125"/>
      <c r="LCI140" s="125"/>
      <c r="LCJ140" s="126"/>
      <c r="LCK140" s="124" t="s">
        <v>237</v>
      </c>
      <c r="LCL140" s="125"/>
      <c r="LCM140" s="125"/>
      <c r="LCN140" s="125"/>
      <c r="LCO140" s="125"/>
      <c r="LCP140" s="125"/>
      <c r="LCQ140" s="125"/>
      <c r="LCR140" s="126"/>
      <c r="LCS140" s="124" t="s">
        <v>237</v>
      </c>
      <c r="LCT140" s="125"/>
      <c r="LCU140" s="125"/>
      <c r="LCV140" s="125"/>
      <c r="LCW140" s="125"/>
      <c r="LCX140" s="125"/>
      <c r="LCY140" s="125"/>
      <c r="LCZ140" s="126"/>
      <c r="LDA140" s="124" t="s">
        <v>237</v>
      </c>
      <c r="LDB140" s="125"/>
      <c r="LDC140" s="125"/>
      <c r="LDD140" s="125"/>
      <c r="LDE140" s="125"/>
      <c r="LDF140" s="125"/>
      <c r="LDG140" s="125"/>
      <c r="LDH140" s="126"/>
      <c r="LDI140" s="124" t="s">
        <v>237</v>
      </c>
      <c r="LDJ140" s="125"/>
      <c r="LDK140" s="125"/>
      <c r="LDL140" s="125"/>
      <c r="LDM140" s="125"/>
      <c r="LDN140" s="125"/>
      <c r="LDO140" s="125"/>
      <c r="LDP140" s="126"/>
      <c r="LDQ140" s="124" t="s">
        <v>237</v>
      </c>
      <c r="LDR140" s="125"/>
      <c r="LDS140" s="125"/>
      <c r="LDT140" s="125"/>
      <c r="LDU140" s="125"/>
      <c r="LDV140" s="125"/>
      <c r="LDW140" s="125"/>
      <c r="LDX140" s="126"/>
      <c r="LDY140" s="124" t="s">
        <v>237</v>
      </c>
      <c r="LDZ140" s="125"/>
      <c r="LEA140" s="125"/>
      <c r="LEB140" s="125"/>
      <c r="LEC140" s="125"/>
      <c r="LED140" s="125"/>
      <c r="LEE140" s="125"/>
      <c r="LEF140" s="126"/>
      <c r="LEG140" s="124" t="s">
        <v>237</v>
      </c>
      <c r="LEH140" s="125"/>
      <c r="LEI140" s="125"/>
      <c r="LEJ140" s="125"/>
      <c r="LEK140" s="125"/>
      <c r="LEL140" s="125"/>
      <c r="LEM140" s="125"/>
      <c r="LEN140" s="126"/>
      <c r="LEO140" s="124" t="s">
        <v>237</v>
      </c>
      <c r="LEP140" s="125"/>
      <c r="LEQ140" s="125"/>
      <c r="LER140" s="125"/>
      <c r="LES140" s="125"/>
      <c r="LET140" s="125"/>
      <c r="LEU140" s="125"/>
      <c r="LEV140" s="126"/>
      <c r="LEW140" s="124" t="s">
        <v>237</v>
      </c>
      <c r="LEX140" s="125"/>
      <c r="LEY140" s="125"/>
      <c r="LEZ140" s="125"/>
      <c r="LFA140" s="125"/>
      <c r="LFB140" s="125"/>
      <c r="LFC140" s="125"/>
      <c r="LFD140" s="126"/>
      <c r="LFE140" s="124" t="s">
        <v>237</v>
      </c>
      <c r="LFF140" s="125"/>
      <c r="LFG140" s="125"/>
      <c r="LFH140" s="125"/>
      <c r="LFI140" s="125"/>
      <c r="LFJ140" s="125"/>
      <c r="LFK140" s="125"/>
      <c r="LFL140" s="126"/>
      <c r="LFM140" s="124" t="s">
        <v>237</v>
      </c>
      <c r="LFN140" s="125"/>
      <c r="LFO140" s="125"/>
      <c r="LFP140" s="125"/>
      <c r="LFQ140" s="125"/>
      <c r="LFR140" s="125"/>
      <c r="LFS140" s="125"/>
      <c r="LFT140" s="126"/>
      <c r="LFU140" s="124" t="s">
        <v>237</v>
      </c>
      <c r="LFV140" s="125"/>
      <c r="LFW140" s="125"/>
      <c r="LFX140" s="125"/>
      <c r="LFY140" s="125"/>
      <c r="LFZ140" s="125"/>
      <c r="LGA140" s="125"/>
      <c r="LGB140" s="126"/>
      <c r="LGC140" s="124" t="s">
        <v>237</v>
      </c>
      <c r="LGD140" s="125"/>
      <c r="LGE140" s="125"/>
      <c r="LGF140" s="125"/>
      <c r="LGG140" s="125"/>
      <c r="LGH140" s="125"/>
      <c r="LGI140" s="125"/>
      <c r="LGJ140" s="126"/>
      <c r="LGK140" s="124" t="s">
        <v>237</v>
      </c>
      <c r="LGL140" s="125"/>
      <c r="LGM140" s="125"/>
      <c r="LGN140" s="125"/>
      <c r="LGO140" s="125"/>
      <c r="LGP140" s="125"/>
      <c r="LGQ140" s="125"/>
      <c r="LGR140" s="126"/>
      <c r="LGS140" s="124" t="s">
        <v>237</v>
      </c>
      <c r="LGT140" s="125"/>
      <c r="LGU140" s="125"/>
      <c r="LGV140" s="125"/>
      <c r="LGW140" s="125"/>
      <c r="LGX140" s="125"/>
      <c r="LGY140" s="125"/>
      <c r="LGZ140" s="126"/>
      <c r="LHA140" s="124" t="s">
        <v>237</v>
      </c>
      <c r="LHB140" s="125"/>
      <c r="LHC140" s="125"/>
      <c r="LHD140" s="125"/>
      <c r="LHE140" s="125"/>
      <c r="LHF140" s="125"/>
      <c r="LHG140" s="125"/>
      <c r="LHH140" s="126"/>
      <c r="LHI140" s="124" t="s">
        <v>237</v>
      </c>
      <c r="LHJ140" s="125"/>
      <c r="LHK140" s="125"/>
      <c r="LHL140" s="125"/>
      <c r="LHM140" s="125"/>
      <c r="LHN140" s="125"/>
      <c r="LHO140" s="125"/>
      <c r="LHP140" s="126"/>
      <c r="LHQ140" s="124" t="s">
        <v>237</v>
      </c>
      <c r="LHR140" s="125"/>
      <c r="LHS140" s="125"/>
      <c r="LHT140" s="125"/>
      <c r="LHU140" s="125"/>
      <c r="LHV140" s="125"/>
      <c r="LHW140" s="125"/>
      <c r="LHX140" s="126"/>
      <c r="LHY140" s="124" t="s">
        <v>237</v>
      </c>
      <c r="LHZ140" s="125"/>
      <c r="LIA140" s="125"/>
      <c r="LIB140" s="125"/>
      <c r="LIC140" s="125"/>
      <c r="LID140" s="125"/>
      <c r="LIE140" s="125"/>
      <c r="LIF140" s="126"/>
      <c r="LIG140" s="124" t="s">
        <v>237</v>
      </c>
      <c r="LIH140" s="125"/>
      <c r="LII140" s="125"/>
      <c r="LIJ140" s="125"/>
      <c r="LIK140" s="125"/>
      <c r="LIL140" s="125"/>
      <c r="LIM140" s="125"/>
      <c r="LIN140" s="126"/>
      <c r="LIO140" s="124" t="s">
        <v>237</v>
      </c>
      <c r="LIP140" s="125"/>
      <c r="LIQ140" s="125"/>
      <c r="LIR140" s="125"/>
      <c r="LIS140" s="125"/>
      <c r="LIT140" s="125"/>
      <c r="LIU140" s="125"/>
      <c r="LIV140" s="126"/>
      <c r="LIW140" s="124" t="s">
        <v>237</v>
      </c>
      <c r="LIX140" s="125"/>
      <c r="LIY140" s="125"/>
      <c r="LIZ140" s="125"/>
      <c r="LJA140" s="125"/>
      <c r="LJB140" s="125"/>
      <c r="LJC140" s="125"/>
      <c r="LJD140" s="126"/>
      <c r="LJE140" s="124" t="s">
        <v>237</v>
      </c>
      <c r="LJF140" s="125"/>
      <c r="LJG140" s="125"/>
      <c r="LJH140" s="125"/>
      <c r="LJI140" s="125"/>
      <c r="LJJ140" s="125"/>
      <c r="LJK140" s="125"/>
      <c r="LJL140" s="126"/>
      <c r="LJM140" s="124" t="s">
        <v>237</v>
      </c>
      <c r="LJN140" s="125"/>
      <c r="LJO140" s="125"/>
      <c r="LJP140" s="125"/>
      <c r="LJQ140" s="125"/>
      <c r="LJR140" s="125"/>
      <c r="LJS140" s="125"/>
      <c r="LJT140" s="126"/>
      <c r="LJU140" s="124" t="s">
        <v>237</v>
      </c>
      <c r="LJV140" s="125"/>
      <c r="LJW140" s="125"/>
      <c r="LJX140" s="125"/>
      <c r="LJY140" s="125"/>
      <c r="LJZ140" s="125"/>
      <c r="LKA140" s="125"/>
      <c r="LKB140" s="126"/>
      <c r="LKC140" s="124" t="s">
        <v>237</v>
      </c>
      <c r="LKD140" s="125"/>
      <c r="LKE140" s="125"/>
      <c r="LKF140" s="125"/>
      <c r="LKG140" s="125"/>
      <c r="LKH140" s="125"/>
      <c r="LKI140" s="125"/>
      <c r="LKJ140" s="126"/>
      <c r="LKK140" s="124" t="s">
        <v>237</v>
      </c>
      <c r="LKL140" s="125"/>
      <c r="LKM140" s="125"/>
      <c r="LKN140" s="125"/>
      <c r="LKO140" s="125"/>
      <c r="LKP140" s="125"/>
      <c r="LKQ140" s="125"/>
      <c r="LKR140" s="126"/>
      <c r="LKS140" s="124" t="s">
        <v>237</v>
      </c>
      <c r="LKT140" s="125"/>
      <c r="LKU140" s="125"/>
      <c r="LKV140" s="125"/>
      <c r="LKW140" s="125"/>
      <c r="LKX140" s="125"/>
      <c r="LKY140" s="125"/>
      <c r="LKZ140" s="126"/>
      <c r="LLA140" s="124" t="s">
        <v>237</v>
      </c>
      <c r="LLB140" s="125"/>
      <c r="LLC140" s="125"/>
      <c r="LLD140" s="125"/>
      <c r="LLE140" s="125"/>
      <c r="LLF140" s="125"/>
      <c r="LLG140" s="125"/>
      <c r="LLH140" s="126"/>
      <c r="LLI140" s="124" t="s">
        <v>237</v>
      </c>
      <c r="LLJ140" s="125"/>
      <c r="LLK140" s="125"/>
      <c r="LLL140" s="125"/>
      <c r="LLM140" s="125"/>
      <c r="LLN140" s="125"/>
      <c r="LLO140" s="125"/>
      <c r="LLP140" s="126"/>
      <c r="LLQ140" s="124" t="s">
        <v>237</v>
      </c>
      <c r="LLR140" s="125"/>
      <c r="LLS140" s="125"/>
      <c r="LLT140" s="125"/>
      <c r="LLU140" s="125"/>
      <c r="LLV140" s="125"/>
      <c r="LLW140" s="125"/>
      <c r="LLX140" s="126"/>
      <c r="LLY140" s="124" t="s">
        <v>237</v>
      </c>
      <c r="LLZ140" s="125"/>
      <c r="LMA140" s="125"/>
      <c r="LMB140" s="125"/>
      <c r="LMC140" s="125"/>
      <c r="LMD140" s="125"/>
      <c r="LME140" s="125"/>
      <c r="LMF140" s="126"/>
      <c r="LMG140" s="124" t="s">
        <v>237</v>
      </c>
      <c r="LMH140" s="125"/>
      <c r="LMI140" s="125"/>
      <c r="LMJ140" s="125"/>
      <c r="LMK140" s="125"/>
      <c r="LML140" s="125"/>
      <c r="LMM140" s="125"/>
      <c r="LMN140" s="126"/>
      <c r="LMO140" s="124" t="s">
        <v>237</v>
      </c>
      <c r="LMP140" s="125"/>
      <c r="LMQ140" s="125"/>
      <c r="LMR140" s="125"/>
      <c r="LMS140" s="125"/>
      <c r="LMT140" s="125"/>
      <c r="LMU140" s="125"/>
      <c r="LMV140" s="126"/>
      <c r="LMW140" s="124" t="s">
        <v>237</v>
      </c>
      <c r="LMX140" s="125"/>
      <c r="LMY140" s="125"/>
      <c r="LMZ140" s="125"/>
      <c r="LNA140" s="125"/>
      <c r="LNB140" s="125"/>
      <c r="LNC140" s="125"/>
      <c r="LND140" s="126"/>
      <c r="LNE140" s="124" t="s">
        <v>237</v>
      </c>
      <c r="LNF140" s="125"/>
      <c r="LNG140" s="125"/>
      <c r="LNH140" s="125"/>
      <c r="LNI140" s="125"/>
      <c r="LNJ140" s="125"/>
      <c r="LNK140" s="125"/>
      <c r="LNL140" s="126"/>
      <c r="LNM140" s="124" t="s">
        <v>237</v>
      </c>
      <c r="LNN140" s="125"/>
      <c r="LNO140" s="125"/>
      <c r="LNP140" s="125"/>
      <c r="LNQ140" s="125"/>
      <c r="LNR140" s="125"/>
      <c r="LNS140" s="125"/>
      <c r="LNT140" s="126"/>
      <c r="LNU140" s="124" t="s">
        <v>237</v>
      </c>
      <c r="LNV140" s="125"/>
      <c r="LNW140" s="125"/>
      <c r="LNX140" s="125"/>
      <c r="LNY140" s="125"/>
      <c r="LNZ140" s="125"/>
      <c r="LOA140" s="125"/>
      <c r="LOB140" s="126"/>
      <c r="LOC140" s="124" t="s">
        <v>237</v>
      </c>
      <c r="LOD140" s="125"/>
      <c r="LOE140" s="125"/>
      <c r="LOF140" s="125"/>
      <c r="LOG140" s="125"/>
      <c r="LOH140" s="125"/>
      <c r="LOI140" s="125"/>
      <c r="LOJ140" s="126"/>
      <c r="LOK140" s="124" t="s">
        <v>237</v>
      </c>
      <c r="LOL140" s="125"/>
      <c r="LOM140" s="125"/>
      <c r="LON140" s="125"/>
      <c r="LOO140" s="125"/>
      <c r="LOP140" s="125"/>
      <c r="LOQ140" s="125"/>
      <c r="LOR140" s="126"/>
      <c r="LOS140" s="124" t="s">
        <v>237</v>
      </c>
      <c r="LOT140" s="125"/>
      <c r="LOU140" s="125"/>
      <c r="LOV140" s="125"/>
      <c r="LOW140" s="125"/>
      <c r="LOX140" s="125"/>
      <c r="LOY140" s="125"/>
      <c r="LOZ140" s="126"/>
      <c r="LPA140" s="124" t="s">
        <v>237</v>
      </c>
      <c r="LPB140" s="125"/>
      <c r="LPC140" s="125"/>
      <c r="LPD140" s="125"/>
      <c r="LPE140" s="125"/>
      <c r="LPF140" s="125"/>
      <c r="LPG140" s="125"/>
      <c r="LPH140" s="126"/>
      <c r="LPI140" s="124" t="s">
        <v>237</v>
      </c>
      <c r="LPJ140" s="125"/>
      <c r="LPK140" s="125"/>
      <c r="LPL140" s="125"/>
      <c r="LPM140" s="125"/>
      <c r="LPN140" s="125"/>
      <c r="LPO140" s="125"/>
      <c r="LPP140" s="126"/>
      <c r="LPQ140" s="124" t="s">
        <v>237</v>
      </c>
      <c r="LPR140" s="125"/>
      <c r="LPS140" s="125"/>
      <c r="LPT140" s="125"/>
      <c r="LPU140" s="125"/>
      <c r="LPV140" s="125"/>
      <c r="LPW140" s="125"/>
      <c r="LPX140" s="126"/>
      <c r="LPY140" s="124" t="s">
        <v>237</v>
      </c>
      <c r="LPZ140" s="125"/>
      <c r="LQA140" s="125"/>
      <c r="LQB140" s="125"/>
      <c r="LQC140" s="125"/>
      <c r="LQD140" s="125"/>
      <c r="LQE140" s="125"/>
      <c r="LQF140" s="126"/>
      <c r="LQG140" s="124" t="s">
        <v>237</v>
      </c>
      <c r="LQH140" s="125"/>
      <c r="LQI140" s="125"/>
      <c r="LQJ140" s="125"/>
      <c r="LQK140" s="125"/>
      <c r="LQL140" s="125"/>
      <c r="LQM140" s="125"/>
      <c r="LQN140" s="126"/>
      <c r="LQO140" s="124" t="s">
        <v>237</v>
      </c>
      <c r="LQP140" s="125"/>
      <c r="LQQ140" s="125"/>
      <c r="LQR140" s="125"/>
      <c r="LQS140" s="125"/>
      <c r="LQT140" s="125"/>
      <c r="LQU140" s="125"/>
      <c r="LQV140" s="126"/>
      <c r="LQW140" s="124" t="s">
        <v>237</v>
      </c>
      <c r="LQX140" s="125"/>
      <c r="LQY140" s="125"/>
      <c r="LQZ140" s="125"/>
      <c r="LRA140" s="125"/>
      <c r="LRB140" s="125"/>
      <c r="LRC140" s="125"/>
      <c r="LRD140" s="126"/>
      <c r="LRE140" s="124" t="s">
        <v>237</v>
      </c>
      <c r="LRF140" s="125"/>
      <c r="LRG140" s="125"/>
      <c r="LRH140" s="125"/>
      <c r="LRI140" s="125"/>
      <c r="LRJ140" s="125"/>
      <c r="LRK140" s="125"/>
      <c r="LRL140" s="126"/>
      <c r="LRM140" s="124" t="s">
        <v>237</v>
      </c>
      <c r="LRN140" s="125"/>
      <c r="LRO140" s="125"/>
      <c r="LRP140" s="125"/>
      <c r="LRQ140" s="125"/>
      <c r="LRR140" s="125"/>
      <c r="LRS140" s="125"/>
      <c r="LRT140" s="126"/>
      <c r="LRU140" s="124" t="s">
        <v>237</v>
      </c>
      <c r="LRV140" s="125"/>
      <c r="LRW140" s="125"/>
      <c r="LRX140" s="125"/>
      <c r="LRY140" s="125"/>
      <c r="LRZ140" s="125"/>
      <c r="LSA140" s="125"/>
      <c r="LSB140" s="126"/>
      <c r="LSC140" s="124" t="s">
        <v>237</v>
      </c>
      <c r="LSD140" s="125"/>
      <c r="LSE140" s="125"/>
      <c r="LSF140" s="125"/>
      <c r="LSG140" s="125"/>
      <c r="LSH140" s="125"/>
      <c r="LSI140" s="125"/>
      <c r="LSJ140" s="126"/>
      <c r="LSK140" s="124" t="s">
        <v>237</v>
      </c>
      <c r="LSL140" s="125"/>
      <c r="LSM140" s="125"/>
      <c r="LSN140" s="125"/>
      <c r="LSO140" s="125"/>
      <c r="LSP140" s="125"/>
      <c r="LSQ140" s="125"/>
      <c r="LSR140" s="126"/>
      <c r="LSS140" s="124" t="s">
        <v>237</v>
      </c>
      <c r="LST140" s="125"/>
      <c r="LSU140" s="125"/>
      <c r="LSV140" s="125"/>
      <c r="LSW140" s="125"/>
      <c r="LSX140" s="125"/>
      <c r="LSY140" s="125"/>
      <c r="LSZ140" s="126"/>
      <c r="LTA140" s="124" t="s">
        <v>237</v>
      </c>
      <c r="LTB140" s="125"/>
      <c r="LTC140" s="125"/>
      <c r="LTD140" s="125"/>
      <c r="LTE140" s="125"/>
      <c r="LTF140" s="125"/>
      <c r="LTG140" s="125"/>
      <c r="LTH140" s="126"/>
      <c r="LTI140" s="124" t="s">
        <v>237</v>
      </c>
      <c r="LTJ140" s="125"/>
      <c r="LTK140" s="125"/>
      <c r="LTL140" s="125"/>
      <c r="LTM140" s="125"/>
      <c r="LTN140" s="125"/>
      <c r="LTO140" s="125"/>
      <c r="LTP140" s="126"/>
      <c r="LTQ140" s="124" t="s">
        <v>237</v>
      </c>
      <c r="LTR140" s="125"/>
      <c r="LTS140" s="125"/>
      <c r="LTT140" s="125"/>
      <c r="LTU140" s="125"/>
      <c r="LTV140" s="125"/>
      <c r="LTW140" s="125"/>
      <c r="LTX140" s="126"/>
      <c r="LTY140" s="124" t="s">
        <v>237</v>
      </c>
      <c r="LTZ140" s="125"/>
      <c r="LUA140" s="125"/>
      <c r="LUB140" s="125"/>
      <c r="LUC140" s="125"/>
      <c r="LUD140" s="125"/>
      <c r="LUE140" s="125"/>
      <c r="LUF140" s="126"/>
      <c r="LUG140" s="124" t="s">
        <v>237</v>
      </c>
      <c r="LUH140" s="125"/>
      <c r="LUI140" s="125"/>
      <c r="LUJ140" s="125"/>
      <c r="LUK140" s="125"/>
      <c r="LUL140" s="125"/>
      <c r="LUM140" s="125"/>
      <c r="LUN140" s="126"/>
      <c r="LUO140" s="124" t="s">
        <v>237</v>
      </c>
      <c r="LUP140" s="125"/>
      <c r="LUQ140" s="125"/>
      <c r="LUR140" s="125"/>
      <c r="LUS140" s="125"/>
      <c r="LUT140" s="125"/>
      <c r="LUU140" s="125"/>
      <c r="LUV140" s="126"/>
      <c r="LUW140" s="124" t="s">
        <v>237</v>
      </c>
      <c r="LUX140" s="125"/>
      <c r="LUY140" s="125"/>
      <c r="LUZ140" s="125"/>
      <c r="LVA140" s="125"/>
      <c r="LVB140" s="125"/>
      <c r="LVC140" s="125"/>
      <c r="LVD140" s="126"/>
      <c r="LVE140" s="124" t="s">
        <v>237</v>
      </c>
      <c r="LVF140" s="125"/>
      <c r="LVG140" s="125"/>
      <c r="LVH140" s="125"/>
      <c r="LVI140" s="125"/>
      <c r="LVJ140" s="125"/>
      <c r="LVK140" s="125"/>
      <c r="LVL140" s="126"/>
      <c r="LVM140" s="124" t="s">
        <v>237</v>
      </c>
      <c r="LVN140" s="125"/>
      <c r="LVO140" s="125"/>
      <c r="LVP140" s="125"/>
      <c r="LVQ140" s="125"/>
      <c r="LVR140" s="125"/>
      <c r="LVS140" s="125"/>
      <c r="LVT140" s="126"/>
      <c r="LVU140" s="124" t="s">
        <v>237</v>
      </c>
      <c r="LVV140" s="125"/>
      <c r="LVW140" s="125"/>
      <c r="LVX140" s="125"/>
      <c r="LVY140" s="125"/>
      <c r="LVZ140" s="125"/>
      <c r="LWA140" s="125"/>
      <c r="LWB140" s="126"/>
      <c r="LWC140" s="124" t="s">
        <v>237</v>
      </c>
      <c r="LWD140" s="125"/>
      <c r="LWE140" s="125"/>
      <c r="LWF140" s="125"/>
      <c r="LWG140" s="125"/>
      <c r="LWH140" s="125"/>
      <c r="LWI140" s="125"/>
      <c r="LWJ140" s="126"/>
      <c r="LWK140" s="124" t="s">
        <v>237</v>
      </c>
      <c r="LWL140" s="125"/>
      <c r="LWM140" s="125"/>
      <c r="LWN140" s="125"/>
      <c r="LWO140" s="125"/>
      <c r="LWP140" s="125"/>
      <c r="LWQ140" s="125"/>
      <c r="LWR140" s="126"/>
      <c r="LWS140" s="124" t="s">
        <v>237</v>
      </c>
      <c r="LWT140" s="125"/>
      <c r="LWU140" s="125"/>
      <c r="LWV140" s="125"/>
      <c r="LWW140" s="125"/>
      <c r="LWX140" s="125"/>
      <c r="LWY140" s="125"/>
      <c r="LWZ140" s="126"/>
      <c r="LXA140" s="124" t="s">
        <v>237</v>
      </c>
      <c r="LXB140" s="125"/>
      <c r="LXC140" s="125"/>
      <c r="LXD140" s="125"/>
      <c r="LXE140" s="125"/>
      <c r="LXF140" s="125"/>
      <c r="LXG140" s="125"/>
      <c r="LXH140" s="126"/>
      <c r="LXI140" s="124" t="s">
        <v>237</v>
      </c>
      <c r="LXJ140" s="125"/>
      <c r="LXK140" s="125"/>
      <c r="LXL140" s="125"/>
      <c r="LXM140" s="125"/>
      <c r="LXN140" s="125"/>
      <c r="LXO140" s="125"/>
      <c r="LXP140" s="126"/>
      <c r="LXQ140" s="124" t="s">
        <v>237</v>
      </c>
      <c r="LXR140" s="125"/>
      <c r="LXS140" s="125"/>
      <c r="LXT140" s="125"/>
      <c r="LXU140" s="125"/>
      <c r="LXV140" s="125"/>
      <c r="LXW140" s="125"/>
      <c r="LXX140" s="126"/>
      <c r="LXY140" s="124" t="s">
        <v>237</v>
      </c>
      <c r="LXZ140" s="125"/>
      <c r="LYA140" s="125"/>
      <c r="LYB140" s="125"/>
      <c r="LYC140" s="125"/>
      <c r="LYD140" s="125"/>
      <c r="LYE140" s="125"/>
      <c r="LYF140" s="126"/>
      <c r="LYG140" s="124" t="s">
        <v>237</v>
      </c>
      <c r="LYH140" s="125"/>
      <c r="LYI140" s="125"/>
      <c r="LYJ140" s="125"/>
      <c r="LYK140" s="125"/>
      <c r="LYL140" s="125"/>
      <c r="LYM140" s="125"/>
      <c r="LYN140" s="126"/>
      <c r="LYO140" s="124" t="s">
        <v>237</v>
      </c>
      <c r="LYP140" s="125"/>
      <c r="LYQ140" s="125"/>
      <c r="LYR140" s="125"/>
      <c r="LYS140" s="125"/>
      <c r="LYT140" s="125"/>
      <c r="LYU140" s="125"/>
      <c r="LYV140" s="126"/>
      <c r="LYW140" s="124" t="s">
        <v>237</v>
      </c>
      <c r="LYX140" s="125"/>
      <c r="LYY140" s="125"/>
      <c r="LYZ140" s="125"/>
      <c r="LZA140" s="125"/>
      <c r="LZB140" s="125"/>
      <c r="LZC140" s="125"/>
      <c r="LZD140" s="126"/>
      <c r="LZE140" s="124" t="s">
        <v>237</v>
      </c>
      <c r="LZF140" s="125"/>
      <c r="LZG140" s="125"/>
      <c r="LZH140" s="125"/>
      <c r="LZI140" s="125"/>
      <c r="LZJ140" s="125"/>
      <c r="LZK140" s="125"/>
      <c r="LZL140" s="126"/>
      <c r="LZM140" s="124" t="s">
        <v>237</v>
      </c>
      <c r="LZN140" s="125"/>
      <c r="LZO140" s="125"/>
      <c r="LZP140" s="125"/>
      <c r="LZQ140" s="125"/>
      <c r="LZR140" s="125"/>
      <c r="LZS140" s="125"/>
      <c r="LZT140" s="126"/>
      <c r="LZU140" s="124" t="s">
        <v>237</v>
      </c>
      <c r="LZV140" s="125"/>
      <c r="LZW140" s="125"/>
      <c r="LZX140" s="125"/>
      <c r="LZY140" s="125"/>
      <c r="LZZ140" s="125"/>
      <c r="MAA140" s="125"/>
      <c r="MAB140" s="126"/>
      <c r="MAC140" s="124" t="s">
        <v>237</v>
      </c>
      <c r="MAD140" s="125"/>
      <c r="MAE140" s="125"/>
      <c r="MAF140" s="125"/>
      <c r="MAG140" s="125"/>
      <c r="MAH140" s="125"/>
      <c r="MAI140" s="125"/>
      <c r="MAJ140" s="126"/>
      <c r="MAK140" s="124" t="s">
        <v>237</v>
      </c>
      <c r="MAL140" s="125"/>
      <c r="MAM140" s="125"/>
      <c r="MAN140" s="125"/>
      <c r="MAO140" s="125"/>
      <c r="MAP140" s="125"/>
      <c r="MAQ140" s="125"/>
      <c r="MAR140" s="126"/>
      <c r="MAS140" s="124" t="s">
        <v>237</v>
      </c>
      <c r="MAT140" s="125"/>
      <c r="MAU140" s="125"/>
      <c r="MAV140" s="125"/>
      <c r="MAW140" s="125"/>
      <c r="MAX140" s="125"/>
      <c r="MAY140" s="125"/>
      <c r="MAZ140" s="126"/>
      <c r="MBA140" s="124" t="s">
        <v>237</v>
      </c>
      <c r="MBB140" s="125"/>
      <c r="MBC140" s="125"/>
      <c r="MBD140" s="125"/>
      <c r="MBE140" s="125"/>
      <c r="MBF140" s="125"/>
      <c r="MBG140" s="125"/>
      <c r="MBH140" s="126"/>
      <c r="MBI140" s="124" t="s">
        <v>237</v>
      </c>
      <c r="MBJ140" s="125"/>
      <c r="MBK140" s="125"/>
      <c r="MBL140" s="125"/>
      <c r="MBM140" s="125"/>
      <c r="MBN140" s="125"/>
      <c r="MBO140" s="125"/>
      <c r="MBP140" s="126"/>
      <c r="MBQ140" s="124" t="s">
        <v>237</v>
      </c>
      <c r="MBR140" s="125"/>
      <c r="MBS140" s="125"/>
      <c r="MBT140" s="125"/>
      <c r="MBU140" s="125"/>
      <c r="MBV140" s="125"/>
      <c r="MBW140" s="125"/>
      <c r="MBX140" s="126"/>
      <c r="MBY140" s="124" t="s">
        <v>237</v>
      </c>
      <c r="MBZ140" s="125"/>
      <c r="MCA140" s="125"/>
      <c r="MCB140" s="125"/>
      <c r="MCC140" s="125"/>
      <c r="MCD140" s="125"/>
      <c r="MCE140" s="125"/>
      <c r="MCF140" s="126"/>
      <c r="MCG140" s="124" t="s">
        <v>237</v>
      </c>
      <c r="MCH140" s="125"/>
      <c r="MCI140" s="125"/>
      <c r="MCJ140" s="125"/>
      <c r="MCK140" s="125"/>
      <c r="MCL140" s="125"/>
      <c r="MCM140" s="125"/>
      <c r="MCN140" s="126"/>
      <c r="MCO140" s="124" t="s">
        <v>237</v>
      </c>
      <c r="MCP140" s="125"/>
      <c r="MCQ140" s="125"/>
      <c r="MCR140" s="125"/>
      <c r="MCS140" s="125"/>
      <c r="MCT140" s="125"/>
      <c r="MCU140" s="125"/>
      <c r="MCV140" s="126"/>
      <c r="MCW140" s="124" t="s">
        <v>237</v>
      </c>
      <c r="MCX140" s="125"/>
      <c r="MCY140" s="125"/>
      <c r="MCZ140" s="125"/>
      <c r="MDA140" s="125"/>
      <c r="MDB140" s="125"/>
      <c r="MDC140" s="125"/>
      <c r="MDD140" s="126"/>
      <c r="MDE140" s="124" t="s">
        <v>237</v>
      </c>
      <c r="MDF140" s="125"/>
      <c r="MDG140" s="125"/>
      <c r="MDH140" s="125"/>
      <c r="MDI140" s="125"/>
      <c r="MDJ140" s="125"/>
      <c r="MDK140" s="125"/>
      <c r="MDL140" s="126"/>
      <c r="MDM140" s="124" t="s">
        <v>237</v>
      </c>
      <c r="MDN140" s="125"/>
      <c r="MDO140" s="125"/>
      <c r="MDP140" s="125"/>
      <c r="MDQ140" s="125"/>
      <c r="MDR140" s="125"/>
      <c r="MDS140" s="125"/>
      <c r="MDT140" s="126"/>
      <c r="MDU140" s="124" t="s">
        <v>237</v>
      </c>
      <c r="MDV140" s="125"/>
      <c r="MDW140" s="125"/>
      <c r="MDX140" s="125"/>
      <c r="MDY140" s="125"/>
      <c r="MDZ140" s="125"/>
      <c r="MEA140" s="125"/>
      <c r="MEB140" s="126"/>
      <c r="MEC140" s="124" t="s">
        <v>237</v>
      </c>
      <c r="MED140" s="125"/>
      <c r="MEE140" s="125"/>
      <c r="MEF140" s="125"/>
      <c r="MEG140" s="125"/>
      <c r="MEH140" s="125"/>
      <c r="MEI140" s="125"/>
      <c r="MEJ140" s="126"/>
      <c r="MEK140" s="124" t="s">
        <v>237</v>
      </c>
      <c r="MEL140" s="125"/>
      <c r="MEM140" s="125"/>
      <c r="MEN140" s="125"/>
      <c r="MEO140" s="125"/>
      <c r="MEP140" s="125"/>
      <c r="MEQ140" s="125"/>
      <c r="MER140" s="126"/>
      <c r="MES140" s="124" t="s">
        <v>237</v>
      </c>
      <c r="MET140" s="125"/>
      <c r="MEU140" s="125"/>
      <c r="MEV140" s="125"/>
      <c r="MEW140" s="125"/>
      <c r="MEX140" s="125"/>
      <c r="MEY140" s="125"/>
      <c r="MEZ140" s="126"/>
      <c r="MFA140" s="124" t="s">
        <v>237</v>
      </c>
      <c r="MFB140" s="125"/>
      <c r="MFC140" s="125"/>
      <c r="MFD140" s="125"/>
      <c r="MFE140" s="125"/>
      <c r="MFF140" s="125"/>
      <c r="MFG140" s="125"/>
      <c r="MFH140" s="126"/>
      <c r="MFI140" s="124" t="s">
        <v>237</v>
      </c>
      <c r="MFJ140" s="125"/>
      <c r="MFK140" s="125"/>
      <c r="MFL140" s="125"/>
      <c r="MFM140" s="125"/>
      <c r="MFN140" s="125"/>
      <c r="MFO140" s="125"/>
      <c r="MFP140" s="126"/>
      <c r="MFQ140" s="124" t="s">
        <v>237</v>
      </c>
      <c r="MFR140" s="125"/>
      <c r="MFS140" s="125"/>
      <c r="MFT140" s="125"/>
      <c r="MFU140" s="125"/>
      <c r="MFV140" s="125"/>
      <c r="MFW140" s="125"/>
      <c r="MFX140" s="126"/>
      <c r="MFY140" s="124" t="s">
        <v>237</v>
      </c>
      <c r="MFZ140" s="125"/>
      <c r="MGA140" s="125"/>
      <c r="MGB140" s="125"/>
      <c r="MGC140" s="125"/>
      <c r="MGD140" s="125"/>
      <c r="MGE140" s="125"/>
      <c r="MGF140" s="126"/>
      <c r="MGG140" s="124" t="s">
        <v>237</v>
      </c>
      <c r="MGH140" s="125"/>
      <c r="MGI140" s="125"/>
      <c r="MGJ140" s="125"/>
      <c r="MGK140" s="125"/>
      <c r="MGL140" s="125"/>
      <c r="MGM140" s="125"/>
      <c r="MGN140" s="126"/>
      <c r="MGO140" s="124" t="s">
        <v>237</v>
      </c>
      <c r="MGP140" s="125"/>
      <c r="MGQ140" s="125"/>
      <c r="MGR140" s="125"/>
      <c r="MGS140" s="125"/>
      <c r="MGT140" s="125"/>
      <c r="MGU140" s="125"/>
      <c r="MGV140" s="126"/>
      <c r="MGW140" s="124" t="s">
        <v>237</v>
      </c>
      <c r="MGX140" s="125"/>
      <c r="MGY140" s="125"/>
      <c r="MGZ140" s="125"/>
      <c r="MHA140" s="125"/>
      <c r="MHB140" s="125"/>
      <c r="MHC140" s="125"/>
      <c r="MHD140" s="126"/>
      <c r="MHE140" s="124" t="s">
        <v>237</v>
      </c>
      <c r="MHF140" s="125"/>
      <c r="MHG140" s="125"/>
      <c r="MHH140" s="125"/>
      <c r="MHI140" s="125"/>
      <c r="MHJ140" s="125"/>
      <c r="MHK140" s="125"/>
      <c r="MHL140" s="126"/>
      <c r="MHM140" s="124" t="s">
        <v>237</v>
      </c>
      <c r="MHN140" s="125"/>
      <c r="MHO140" s="125"/>
      <c r="MHP140" s="125"/>
      <c r="MHQ140" s="125"/>
      <c r="MHR140" s="125"/>
      <c r="MHS140" s="125"/>
      <c r="MHT140" s="126"/>
      <c r="MHU140" s="124" t="s">
        <v>237</v>
      </c>
      <c r="MHV140" s="125"/>
      <c r="MHW140" s="125"/>
      <c r="MHX140" s="125"/>
      <c r="MHY140" s="125"/>
      <c r="MHZ140" s="125"/>
      <c r="MIA140" s="125"/>
      <c r="MIB140" s="126"/>
      <c r="MIC140" s="124" t="s">
        <v>237</v>
      </c>
      <c r="MID140" s="125"/>
      <c r="MIE140" s="125"/>
      <c r="MIF140" s="125"/>
      <c r="MIG140" s="125"/>
      <c r="MIH140" s="125"/>
      <c r="MII140" s="125"/>
      <c r="MIJ140" s="126"/>
      <c r="MIK140" s="124" t="s">
        <v>237</v>
      </c>
      <c r="MIL140" s="125"/>
      <c r="MIM140" s="125"/>
      <c r="MIN140" s="125"/>
      <c r="MIO140" s="125"/>
      <c r="MIP140" s="125"/>
      <c r="MIQ140" s="125"/>
      <c r="MIR140" s="126"/>
      <c r="MIS140" s="124" t="s">
        <v>237</v>
      </c>
      <c r="MIT140" s="125"/>
      <c r="MIU140" s="125"/>
      <c r="MIV140" s="125"/>
      <c r="MIW140" s="125"/>
      <c r="MIX140" s="125"/>
      <c r="MIY140" s="125"/>
      <c r="MIZ140" s="126"/>
      <c r="MJA140" s="124" t="s">
        <v>237</v>
      </c>
      <c r="MJB140" s="125"/>
      <c r="MJC140" s="125"/>
      <c r="MJD140" s="125"/>
      <c r="MJE140" s="125"/>
      <c r="MJF140" s="125"/>
      <c r="MJG140" s="125"/>
      <c r="MJH140" s="126"/>
      <c r="MJI140" s="124" t="s">
        <v>237</v>
      </c>
      <c r="MJJ140" s="125"/>
      <c r="MJK140" s="125"/>
      <c r="MJL140" s="125"/>
      <c r="MJM140" s="125"/>
      <c r="MJN140" s="125"/>
      <c r="MJO140" s="125"/>
      <c r="MJP140" s="126"/>
      <c r="MJQ140" s="124" t="s">
        <v>237</v>
      </c>
      <c r="MJR140" s="125"/>
      <c r="MJS140" s="125"/>
      <c r="MJT140" s="125"/>
      <c r="MJU140" s="125"/>
      <c r="MJV140" s="125"/>
      <c r="MJW140" s="125"/>
      <c r="MJX140" s="126"/>
      <c r="MJY140" s="124" t="s">
        <v>237</v>
      </c>
      <c r="MJZ140" s="125"/>
      <c r="MKA140" s="125"/>
      <c r="MKB140" s="125"/>
      <c r="MKC140" s="125"/>
      <c r="MKD140" s="125"/>
      <c r="MKE140" s="125"/>
      <c r="MKF140" s="126"/>
      <c r="MKG140" s="124" t="s">
        <v>237</v>
      </c>
      <c r="MKH140" s="125"/>
      <c r="MKI140" s="125"/>
      <c r="MKJ140" s="125"/>
      <c r="MKK140" s="125"/>
      <c r="MKL140" s="125"/>
      <c r="MKM140" s="125"/>
      <c r="MKN140" s="126"/>
      <c r="MKO140" s="124" t="s">
        <v>237</v>
      </c>
      <c r="MKP140" s="125"/>
      <c r="MKQ140" s="125"/>
      <c r="MKR140" s="125"/>
      <c r="MKS140" s="125"/>
      <c r="MKT140" s="125"/>
      <c r="MKU140" s="125"/>
      <c r="MKV140" s="126"/>
      <c r="MKW140" s="124" t="s">
        <v>237</v>
      </c>
      <c r="MKX140" s="125"/>
      <c r="MKY140" s="125"/>
      <c r="MKZ140" s="125"/>
      <c r="MLA140" s="125"/>
      <c r="MLB140" s="125"/>
      <c r="MLC140" s="125"/>
      <c r="MLD140" s="126"/>
      <c r="MLE140" s="124" t="s">
        <v>237</v>
      </c>
      <c r="MLF140" s="125"/>
      <c r="MLG140" s="125"/>
      <c r="MLH140" s="125"/>
      <c r="MLI140" s="125"/>
      <c r="MLJ140" s="125"/>
      <c r="MLK140" s="125"/>
      <c r="MLL140" s="126"/>
      <c r="MLM140" s="124" t="s">
        <v>237</v>
      </c>
      <c r="MLN140" s="125"/>
      <c r="MLO140" s="125"/>
      <c r="MLP140" s="125"/>
      <c r="MLQ140" s="125"/>
      <c r="MLR140" s="125"/>
      <c r="MLS140" s="125"/>
      <c r="MLT140" s="126"/>
      <c r="MLU140" s="124" t="s">
        <v>237</v>
      </c>
      <c r="MLV140" s="125"/>
      <c r="MLW140" s="125"/>
      <c r="MLX140" s="125"/>
      <c r="MLY140" s="125"/>
      <c r="MLZ140" s="125"/>
      <c r="MMA140" s="125"/>
      <c r="MMB140" s="126"/>
      <c r="MMC140" s="124" t="s">
        <v>237</v>
      </c>
      <c r="MMD140" s="125"/>
      <c r="MME140" s="125"/>
      <c r="MMF140" s="125"/>
      <c r="MMG140" s="125"/>
      <c r="MMH140" s="125"/>
      <c r="MMI140" s="125"/>
      <c r="MMJ140" s="126"/>
      <c r="MMK140" s="124" t="s">
        <v>237</v>
      </c>
      <c r="MML140" s="125"/>
      <c r="MMM140" s="125"/>
      <c r="MMN140" s="125"/>
      <c r="MMO140" s="125"/>
      <c r="MMP140" s="125"/>
      <c r="MMQ140" s="125"/>
      <c r="MMR140" s="126"/>
      <c r="MMS140" s="124" t="s">
        <v>237</v>
      </c>
      <c r="MMT140" s="125"/>
      <c r="MMU140" s="125"/>
      <c r="MMV140" s="125"/>
      <c r="MMW140" s="125"/>
      <c r="MMX140" s="125"/>
      <c r="MMY140" s="125"/>
      <c r="MMZ140" s="126"/>
      <c r="MNA140" s="124" t="s">
        <v>237</v>
      </c>
      <c r="MNB140" s="125"/>
      <c r="MNC140" s="125"/>
      <c r="MND140" s="125"/>
      <c r="MNE140" s="125"/>
      <c r="MNF140" s="125"/>
      <c r="MNG140" s="125"/>
      <c r="MNH140" s="126"/>
      <c r="MNI140" s="124" t="s">
        <v>237</v>
      </c>
      <c r="MNJ140" s="125"/>
      <c r="MNK140" s="125"/>
      <c r="MNL140" s="125"/>
      <c r="MNM140" s="125"/>
      <c r="MNN140" s="125"/>
      <c r="MNO140" s="125"/>
      <c r="MNP140" s="126"/>
      <c r="MNQ140" s="124" t="s">
        <v>237</v>
      </c>
      <c r="MNR140" s="125"/>
      <c r="MNS140" s="125"/>
      <c r="MNT140" s="125"/>
      <c r="MNU140" s="125"/>
      <c r="MNV140" s="125"/>
      <c r="MNW140" s="125"/>
      <c r="MNX140" s="126"/>
      <c r="MNY140" s="124" t="s">
        <v>237</v>
      </c>
      <c r="MNZ140" s="125"/>
      <c r="MOA140" s="125"/>
      <c r="MOB140" s="125"/>
      <c r="MOC140" s="125"/>
      <c r="MOD140" s="125"/>
      <c r="MOE140" s="125"/>
      <c r="MOF140" s="126"/>
      <c r="MOG140" s="124" t="s">
        <v>237</v>
      </c>
      <c r="MOH140" s="125"/>
      <c r="MOI140" s="125"/>
      <c r="MOJ140" s="125"/>
      <c r="MOK140" s="125"/>
      <c r="MOL140" s="125"/>
      <c r="MOM140" s="125"/>
      <c r="MON140" s="126"/>
      <c r="MOO140" s="124" t="s">
        <v>237</v>
      </c>
      <c r="MOP140" s="125"/>
      <c r="MOQ140" s="125"/>
      <c r="MOR140" s="125"/>
      <c r="MOS140" s="125"/>
      <c r="MOT140" s="125"/>
      <c r="MOU140" s="125"/>
      <c r="MOV140" s="126"/>
      <c r="MOW140" s="124" t="s">
        <v>237</v>
      </c>
      <c r="MOX140" s="125"/>
      <c r="MOY140" s="125"/>
      <c r="MOZ140" s="125"/>
      <c r="MPA140" s="125"/>
      <c r="MPB140" s="125"/>
      <c r="MPC140" s="125"/>
      <c r="MPD140" s="126"/>
      <c r="MPE140" s="124" t="s">
        <v>237</v>
      </c>
      <c r="MPF140" s="125"/>
      <c r="MPG140" s="125"/>
      <c r="MPH140" s="125"/>
      <c r="MPI140" s="125"/>
      <c r="MPJ140" s="125"/>
      <c r="MPK140" s="125"/>
      <c r="MPL140" s="126"/>
      <c r="MPM140" s="124" t="s">
        <v>237</v>
      </c>
      <c r="MPN140" s="125"/>
      <c r="MPO140" s="125"/>
      <c r="MPP140" s="125"/>
      <c r="MPQ140" s="125"/>
      <c r="MPR140" s="125"/>
      <c r="MPS140" s="125"/>
      <c r="MPT140" s="126"/>
      <c r="MPU140" s="124" t="s">
        <v>237</v>
      </c>
      <c r="MPV140" s="125"/>
      <c r="MPW140" s="125"/>
      <c r="MPX140" s="125"/>
      <c r="MPY140" s="125"/>
      <c r="MPZ140" s="125"/>
      <c r="MQA140" s="125"/>
      <c r="MQB140" s="126"/>
      <c r="MQC140" s="124" t="s">
        <v>237</v>
      </c>
      <c r="MQD140" s="125"/>
      <c r="MQE140" s="125"/>
      <c r="MQF140" s="125"/>
      <c r="MQG140" s="125"/>
      <c r="MQH140" s="125"/>
      <c r="MQI140" s="125"/>
      <c r="MQJ140" s="126"/>
      <c r="MQK140" s="124" t="s">
        <v>237</v>
      </c>
      <c r="MQL140" s="125"/>
      <c r="MQM140" s="125"/>
      <c r="MQN140" s="125"/>
      <c r="MQO140" s="125"/>
      <c r="MQP140" s="125"/>
      <c r="MQQ140" s="125"/>
      <c r="MQR140" s="126"/>
      <c r="MQS140" s="124" t="s">
        <v>237</v>
      </c>
      <c r="MQT140" s="125"/>
      <c r="MQU140" s="125"/>
      <c r="MQV140" s="125"/>
      <c r="MQW140" s="125"/>
      <c r="MQX140" s="125"/>
      <c r="MQY140" s="125"/>
      <c r="MQZ140" s="126"/>
      <c r="MRA140" s="124" t="s">
        <v>237</v>
      </c>
      <c r="MRB140" s="125"/>
      <c r="MRC140" s="125"/>
      <c r="MRD140" s="125"/>
      <c r="MRE140" s="125"/>
      <c r="MRF140" s="125"/>
      <c r="MRG140" s="125"/>
      <c r="MRH140" s="126"/>
      <c r="MRI140" s="124" t="s">
        <v>237</v>
      </c>
      <c r="MRJ140" s="125"/>
      <c r="MRK140" s="125"/>
      <c r="MRL140" s="125"/>
      <c r="MRM140" s="125"/>
      <c r="MRN140" s="125"/>
      <c r="MRO140" s="125"/>
      <c r="MRP140" s="126"/>
      <c r="MRQ140" s="124" t="s">
        <v>237</v>
      </c>
      <c r="MRR140" s="125"/>
      <c r="MRS140" s="125"/>
      <c r="MRT140" s="125"/>
      <c r="MRU140" s="125"/>
      <c r="MRV140" s="125"/>
      <c r="MRW140" s="125"/>
      <c r="MRX140" s="126"/>
      <c r="MRY140" s="124" t="s">
        <v>237</v>
      </c>
      <c r="MRZ140" s="125"/>
      <c r="MSA140" s="125"/>
      <c r="MSB140" s="125"/>
      <c r="MSC140" s="125"/>
      <c r="MSD140" s="125"/>
      <c r="MSE140" s="125"/>
      <c r="MSF140" s="126"/>
      <c r="MSG140" s="124" t="s">
        <v>237</v>
      </c>
      <c r="MSH140" s="125"/>
      <c r="MSI140" s="125"/>
      <c r="MSJ140" s="125"/>
      <c r="MSK140" s="125"/>
      <c r="MSL140" s="125"/>
      <c r="MSM140" s="125"/>
      <c r="MSN140" s="126"/>
      <c r="MSO140" s="124" t="s">
        <v>237</v>
      </c>
      <c r="MSP140" s="125"/>
      <c r="MSQ140" s="125"/>
      <c r="MSR140" s="125"/>
      <c r="MSS140" s="125"/>
      <c r="MST140" s="125"/>
      <c r="MSU140" s="125"/>
      <c r="MSV140" s="126"/>
      <c r="MSW140" s="124" t="s">
        <v>237</v>
      </c>
      <c r="MSX140" s="125"/>
      <c r="MSY140" s="125"/>
      <c r="MSZ140" s="125"/>
      <c r="MTA140" s="125"/>
      <c r="MTB140" s="125"/>
      <c r="MTC140" s="125"/>
      <c r="MTD140" s="126"/>
      <c r="MTE140" s="124" t="s">
        <v>237</v>
      </c>
      <c r="MTF140" s="125"/>
      <c r="MTG140" s="125"/>
      <c r="MTH140" s="125"/>
      <c r="MTI140" s="125"/>
      <c r="MTJ140" s="125"/>
      <c r="MTK140" s="125"/>
      <c r="MTL140" s="126"/>
      <c r="MTM140" s="124" t="s">
        <v>237</v>
      </c>
      <c r="MTN140" s="125"/>
      <c r="MTO140" s="125"/>
      <c r="MTP140" s="125"/>
      <c r="MTQ140" s="125"/>
      <c r="MTR140" s="125"/>
      <c r="MTS140" s="125"/>
      <c r="MTT140" s="126"/>
      <c r="MTU140" s="124" t="s">
        <v>237</v>
      </c>
      <c r="MTV140" s="125"/>
      <c r="MTW140" s="125"/>
      <c r="MTX140" s="125"/>
      <c r="MTY140" s="125"/>
      <c r="MTZ140" s="125"/>
      <c r="MUA140" s="125"/>
      <c r="MUB140" s="126"/>
      <c r="MUC140" s="124" t="s">
        <v>237</v>
      </c>
      <c r="MUD140" s="125"/>
      <c r="MUE140" s="125"/>
      <c r="MUF140" s="125"/>
      <c r="MUG140" s="125"/>
      <c r="MUH140" s="125"/>
      <c r="MUI140" s="125"/>
      <c r="MUJ140" s="126"/>
      <c r="MUK140" s="124" t="s">
        <v>237</v>
      </c>
      <c r="MUL140" s="125"/>
      <c r="MUM140" s="125"/>
      <c r="MUN140" s="125"/>
      <c r="MUO140" s="125"/>
      <c r="MUP140" s="125"/>
      <c r="MUQ140" s="125"/>
      <c r="MUR140" s="126"/>
      <c r="MUS140" s="124" t="s">
        <v>237</v>
      </c>
      <c r="MUT140" s="125"/>
      <c r="MUU140" s="125"/>
      <c r="MUV140" s="125"/>
      <c r="MUW140" s="125"/>
      <c r="MUX140" s="125"/>
      <c r="MUY140" s="125"/>
      <c r="MUZ140" s="126"/>
      <c r="MVA140" s="124" t="s">
        <v>237</v>
      </c>
      <c r="MVB140" s="125"/>
      <c r="MVC140" s="125"/>
      <c r="MVD140" s="125"/>
      <c r="MVE140" s="125"/>
      <c r="MVF140" s="125"/>
      <c r="MVG140" s="125"/>
      <c r="MVH140" s="126"/>
      <c r="MVI140" s="124" t="s">
        <v>237</v>
      </c>
      <c r="MVJ140" s="125"/>
      <c r="MVK140" s="125"/>
      <c r="MVL140" s="125"/>
      <c r="MVM140" s="125"/>
      <c r="MVN140" s="125"/>
      <c r="MVO140" s="125"/>
      <c r="MVP140" s="126"/>
      <c r="MVQ140" s="124" t="s">
        <v>237</v>
      </c>
      <c r="MVR140" s="125"/>
      <c r="MVS140" s="125"/>
      <c r="MVT140" s="125"/>
      <c r="MVU140" s="125"/>
      <c r="MVV140" s="125"/>
      <c r="MVW140" s="125"/>
      <c r="MVX140" s="126"/>
      <c r="MVY140" s="124" t="s">
        <v>237</v>
      </c>
      <c r="MVZ140" s="125"/>
      <c r="MWA140" s="125"/>
      <c r="MWB140" s="125"/>
      <c r="MWC140" s="125"/>
      <c r="MWD140" s="125"/>
      <c r="MWE140" s="125"/>
      <c r="MWF140" s="126"/>
      <c r="MWG140" s="124" t="s">
        <v>237</v>
      </c>
      <c r="MWH140" s="125"/>
      <c r="MWI140" s="125"/>
      <c r="MWJ140" s="125"/>
      <c r="MWK140" s="125"/>
      <c r="MWL140" s="125"/>
      <c r="MWM140" s="125"/>
      <c r="MWN140" s="126"/>
      <c r="MWO140" s="124" t="s">
        <v>237</v>
      </c>
      <c r="MWP140" s="125"/>
      <c r="MWQ140" s="125"/>
      <c r="MWR140" s="125"/>
      <c r="MWS140" s="125"/>
      <c r="MWT140" s="125"/>
      <c r="MWU140" s="125"/>
      <c r="MWV140" s="126"/>
      <c r="MWW140" s="124" t="s">
        <v>237</v>
      </c>
      <c r="MWX140" s="125"/>
      <c r="MWY140" s="125"/>
      <c r="MWZ140" s="125"/>
      <c r="MXA140" s="125"/>
      <c r="MXB140" s="125"/>
      <c r="MXC140" s="125"/>
      <c r="MXD140" s="126"/>
      <c r="MXE140" s="124" t="s">
        <v>237</v>
      </c>
      <c r="MXF140" s="125"/>
      <c r="MXG140" s="125"/>
      <c r="MXH140" s="125"/>
      <c r="MXI140" s="125"/>
      <c r="MXJ140" s="125"/>
      <c r="MXK140" s="125"/>
      <c r="MXL140" s="126"/>
      <c r="MXM140" s="124" t="s">
        <v>237</v>
      </c>
      <c r="MXN140" s="125"/>
      <c r="MXO140" s="125"/>
      <c r="MXP140" s="125"/>
      <c r="MXQ140" s="125"/>
      <c r="MXR140" s="125"/>
      <c r="MXS140" s="125"/>
      <c r="MXT140" s="126"/>
      <c r="MXU140" s="124" t="s">
        <v>237</v>
      </c>
      <c r="MXV140" s="125"/>
      <c r="MXW140" s="125"/>
      <c r="MXX140" s="125"/>
      <c r="MXY140" s="125"/>
      <c r="MXZ140" s="125"/>
      <c r="MYA140" s="125"/>
      <c r="MYB140" s="126"/>
      <c r="MYC140" s="124" t="s">
        <v>237</v>
      </c>
      <c r="MYD140" s="125"/>
      <c r="MYE140" s="125"/>
      <c r="MYF140" s="125"/>
      <c r="MYG140" s="125"/>
      <c r="MYH140" s="125"/>
      <c r="MYI140" s="125"/>
      <c r="MYJ140" s="126"/>
      <c r="MYK140" s="124" t="s">
        <v>237</v>
      </c>
      <c r="MYL140" s="125"/>
      <c r="MYM140" s="125"/>
      <c r="MYN140" s="125"/>
      <c r="MYO140" s="125"/>
      <c r="MYP140" s="125"/>
      <c r="MYQ140" s="125"/>
      <c r="MYR140" s="126"/>
      <c r="MYS140" s="124" t="s">
        <v>237</v>
      </c>
      <c r="MYT140" s="125"/>
      <c r="MYU140" s="125"/>
      <c r="MYV140" s="125"/>
      <c r="MYW140" s="125"/>
      <c r="MYX140" s="125"/>
      <c r="MYY140" s="125"/>
      <c r="MYZ140" s="126"/>
      <c r="MZA140" s="124" t="s">
        <v>237</v>
      </c>
      <c r="MZB140" s="125"/>
      <c r="MZC140" s="125"/>
      <c r="MZD140" s="125"/>
      <c r="MZE140" s="125"/>
      <c r="MZF140" s="125"/>
      <c r="MZG140" s="125"/>
      <c r="MZH140" s="126"/>
      <c r="MZI140" s="124" t="s">
        <v>237</v>
      </c>
      <c r="MZJ140" s="125"/>
      <c r="MZK140" s="125"/>
      <c r="MZL140" s="125"/>
      <c r="MZM140" s="125"/>
      <c r="MZN140" s="125"/>
      <c r="MZO140" s="125"/>
      <c r="MZP140" s="126"/>
      <c r="MZQ140" s="124" t="s">
        <v>237</v>
      </c>
      <c r="MZR140" s="125"/>
      <c r="MZS140" s="125"/>
      <c r="MZT140" s="125"/>
      <c r="MZU140" s="125"/>
      <c r="MZV140" s="125"/>
      <c r="MZW140" s="125"/>
      <c r="MZX140" s="126"/>
      <c r="MZY140" s="124" t="s">
        <v>237</v>
      </c>
      <c r="MZZ140" s="125"/>
      <c r="NAA140" s="125"/>
      <c r="NAB140" s="125"/>
      <c r="NAC140" s="125"/>
      <c r="NAD140" s="125"/>
      <c r="NAE140" s="125"/>
      <c r="NAF140" s="126"/>
      <c r="NAG140" s="124" t="s">
        <v>237</v>
      </c>
      <c r="NAH140" s="125"/>
      <c r="NAI140" s="125"/>
      <c r="NAJ140" s="125"/>
      <c r="NAK140" s="125"/>
      <c r="NAL140" s="125"/>
      <c r="NAM140" s="125"/>
      <c r="NAN140" s="126"/>
      <c r="NAO140" s="124" t="s">
        <v>237</v>
      </c>
      <c r="NAP140" s="125"/>
      <c r="NAQ140" s="125"/>
      <c r="NAR140" s="125"/>
      <c r="NAS140" s="125"/>
      <c r="NAT140" s="125"/>
      <c r="NAU140" s="125"/>
      <c r="NAV140" s="126"/>
      <c r="NAW140" s="124" t="s">
        <v>237</v>
      </c>
      <c r="NAX140" s="125"/>
      <c r="NAY140" s="125"/>
      <c r="NAZ140" s="125"/>
      <c r="NBA140" s="125"/>
      <c r="NBB140" s="125"/>
      <c r="NBC140" s="125"/>
      <c r="NBD140" s="126"/>
      <c r="NBE140" s="124" t="s">
        <v>237</v>
      </c>
      <c r="NBF140" s="125"/>
      <c r="NBG140" s="125"/>
      <c r="NBH140" s="125"/>
      <c r="NBI140" s="125"/>
      <c r="NBJ140" s="125"/>
      <c r="NBK140" s="125"/>
      <c r="NBL140" s="126"/>
      <c r="NBM140" s="124" t="s">
        <v>237</v>
      </c>
      <c r="NBN140" s="125"/>
      <c r="NBO140" s="125"/>
      <c r="NBP140" s="125"/>
      <c r="NBQ140" s="125"/>
      <c r="NBR140" s="125"/>
      <c r="NBS140" s="125"/>
      <c r="NBT140" s="126"/>
      <c r="NBU140" s="124" t="s">
        <v>237</v>
      </c>
      <c r="NBV140" s="125"/>
      <c r="NBW140" s="125"/>
      <c r="NBX140" s="125"/>
      <c r="NBY140" s="125"/>
      <c r="NBZ140" s="125"/>
      <c r="NCA140" s="125"/>
      <c r="NCB140" s="126"/>
      <c r="NCC140" s="124" t="s">
        <v>237</v>
      </c>
      <c r="NCD140" s="125"/>
      <c r="NCE140" s="125"/>
      <c r="NCF140" s="125"/>
      <c r="NCG140" s="125"/>
      <c r="NCH140" s="125"/>
      <c r="NCI140" s="125"/>
      <c r="NCJ140" s="126"/>
      <c r="NCK140" s="124" t="s">
        <v>237</v>
      </c>
      <c r="NCL140" s="125"/>
      <c r="NCM140" s="125"/>
      <c r="NCN140" s="125"/>
      <c r="NCO140" s="125"/>
      <c r="NCP140" s="125"/>
      <c r="NCQ140" s="125"/>
      <c r="NCR140" s="126"/>
      <c r="NCS140" s="124" t="s">
        <v>237</v>
      </c>
      <c r="NCT140" s="125"/>
      <c r="NCU140" s="125"/>
      <c r="NCV140" s="125"/>
      <c r="NCW140" s="125"/>
      <c r="NCX140" s="125"/>
      <c r="NCY140" s="125"/>
      <c r="NCZ140" s="126"/>
      <c r="NDA140" s="124" t="s">
        <v>237</v>
      </c>
      <c r="NDB140" s="125"/>
      <c r="NDC140" s="125"/>
      <c r="NDD140" s="125"/>
      <c r="NDE140" s="125"/>
      <c r="NDF140" s="125"/>
      <c r="NDG140" s="125"/>
      <c r="NDH140" s="126"/>
      <c r="NDI140" s="124" t="s">
        <v>237</v>
      </c>
      <c r="NDJ140" s="125"/>
      <c r="NDK140" s="125"/>
      <c r="NDL140" s="125"/>
      <c r="NDM140" s="125"/>
      <c r="NDN140" s="125"/>
      <c r="NDO140" s="125"/>
      <c r="NDP140" s="126"/>
      <c r="NDQ140" s="124" t="s">
        <v>237</v>
      </c>
      <c r="NDR140" s="125"/>
      <c r="NDS140" s="125"/>
      <c r="NDT140" s="125"/>
      <c r="NDU140" s="125"/>
      <c r="NDV140" s="125"/>
      <c r="NDW140" s="125"/>
      <c r="NDX140" s="126"/>
      <c r="NDY140" s="124" t="s">
        <v>237</v>
      </c>
      <c r="NDZ140" s="125"/>
      <c r="NEA140" s="125"/>
      <c r="NEB140" s="125"/>
      <c r="NEC140" s="125"/>
      <c r="NED140" s="125"/>
      <c r="NEE140" s="125"/>
      <c r="NEF140" s="126"/>
      <c r="NEG140" s="124" t="s">
        <v>237</v>
      </c>
      <c r="NEH140" s="125"/>
      <c r="NEI140" s="125"/>
      <c r="NEJ140" s="125"/>
      <c r="NEK140" s="125"/>
      <c r="NEL140" s="125"/>
      <c r="NEM140" s="125"/>
      <c r="NEN140" s="126"/>
      <c r="NEO140" s="124" t="s">
        <v>237</v>
      </c>
      <c r="NEP140" s="125"/>
      <c r="NEQ140" s="125"/>
      <c r="NER140" s="125"/>
      <c r="NES140" s="125"/>
      <c r="NET140" s="125"/>
      <c r="NEU140" s="125"/>
      <c r="NEV140" s="126"/>
      <c r="NEW140" s="124" t="s">
        <v>237</v>
      </c>
      <c r="NEX140" s="125"/>
      <c r="NEY140" s="125"/>
      <c r="NEZ140" s="125"/>
      <c r="NFA140" s="125"/>
      <c r="NFB140" s="125"/>
      <c r="NFC140" s="125"/>
      <c r="NFD140" s="126"/>
      <c r="NFE140" s="124" t="s">
        <v>237</v>
      </c>
      <c r="NFF140" s="125"/>
      <c r="NFG140" s="125"/>
      <c r="NFH140" s="125"/>
      <c r="NFI140" s="125"/>
      <c r="NFJ140" s="125"/>
      <c r="NFK140" s="125"/>
      <c r="NFL140" s="126"/>
      <c r="NFM140" s="124" t="s">
        <v>237</v>
      </c>
      <c r="NFN140" s="125"/>
      <c r="NFO140" s="125"/>
      <c r="NFP140" s="125"/>
      <c r="NFQ140" s="125"/>
      <c r="NFR140" s="125"/>
      <c r="NFS140" s="125"/>
      <c r="NFT140" s="126"/>
      <c r="NFU140" s="124" t="s">
        <v>237</v>
      </c>
      <c r="NFV140" s="125"/>
      <c r="NFW140" s="125"/>
      <c r="NFX140" s="125"/>
      <c r="NFY140" s="125"/>
      <c r="NFZ140" s="125"/>
      <c r="NGA140" s="125"/>
      <c r="NGB140" s="126"/>
      <c r="NGC140" s="124" t="s">
        <v>237</v>
      </c>
      <c r="NGD140" s="125"/>
      <c r="NGE140" s="125"/>
      <c r="NGF140" s="125"/>
      <c r="NGG140" s="125"/>
      <c r="NGH140" s="125"/>
      <c r="NGI140" s="125"/>
      <c r="NGJ140" s="126"/>
      <c r="NGK140" s="124" t="s">
        <v>237</v>
      </c>
      <c r="NGL140" s="125"/>
      <c r="NGM140" s="125"/>
      <c r="NGN140" s="125"/>
      <c r="NGO140" s="125"/>
      <c r="NGP140" s="125"/>
      <c r="NGQ140" s="125"/>
      <c r="NGR140" s="126"/>
      <c r="NGS140" s="124" t="s">
        <v>237</v>
      </c>
      <c r="NGT140" s="125"/>
      <c r="NGU140" s="125"/>
      <c r="NGV140" s="125"/>
      <c r="NGW140" s="125"/>
      <c r="NGX140" s="125"/>
      <c r="NGY140" s="125"/>
      <c r="NGZ140" s="126"/>
      <c r="NHA140" s="124" t="s">
        <v>237</v>
      </c>
      <c r="NHB140" s="125"/>
      <c r="NHC140" s="125"/>
      <c r="NHD140" s="125"/>
      <c r="NHE140" s="125"/>
      <c r="NHF140" s="125"/>
      <c r="NHG140" s="125"/>
      <c r="NHH140" s="126"/>
      <c r="NHI140" s="124" t="s">
        <v>237</v>
      </c>
      <c r="NHJ140" s="125"/>
      <c r="NHK140" s="125"/>
      <c r="NHL140" s="125"/>
      <c r="NHM140" s="125"/>
      <c r="NHN140" s="125"/>
      <c r="NHO140" s="125"/>
      <c r="NHP140" s="126"/>
      <c r="NHQ140" s="124" t="s">
        <v>237</v>
      </c>
      <c r="NHR140" s="125"/>
      <c r="NHS140" s="125"/>
      <c r="NHT140" s="125"/>
      <c r="NHU140" s="125"/>
      <c r="NHV140" s="125"/>
      <c r="NHW140" s="125"/>
      <c r="NHX140" s="126"/>
      <c r="NHY140" s="124" t="s">
        <v>237</v>
      </c>
      <c r="NHZ140" s="125"/>
      <c r="NIA140" s="125"/>
      <c r="NIB140" s="125"/>
      <c r="NIC140" s="125"/>
      <c r="NID140" s="125"/>
      <c r="NIE140" s="125"/>
      <c r="NIF140" s="126"/>
      <c r="NIG140" s="124" t="s">
        <v>237</v>
      </c>
      <c r="NIH140" s="125"/>
      <c r="NII140" s="125"/>
      <c r="NIJ140" s="125"/>
      <c r="NIK140" s="125"/>
      <c r="NIL140" s="125"/>
      <c r="NIM140" s="125"/>
      <c r="NIN140" s="126"/>
      <c r="NIO140" s="124" t="s">
        <v>237</v>
      </c>
      <c r="NIP140" s="125"/>
      <c r="NIQ140" s="125"/>
      <c r="NIR140" s="125"/>
      <c r="NIS140" s="125"/>
      <c r="NIT140" s="125"/>
      <c r="NIU140" s="125"/>
      <c r="NIV140" s="126"/>
      <c r="NIW140" s="124" t="s">
        <v>237</v>
      </c>
      <c r="NIX140" s="125"/>
      <c r="NIY140" s="125"/>
      <c r="NIZ140" s="125"/>
      <c r="NJA140" s="125"/>
      <c r="NJB140" s="125"/>
      <c r="NJC140" s="125"/>
      <c r="NJD140" s="126"/>
      <c r="NJE140" s="124" t="s">
        <v>237</v>
      </c>
      <c r="NJF140" s="125"/>
      <c r="NJG140" s="125"/>
      <c r="NJH140" s="125"/>
      <c r="NJI140" s="125"/>
      <c r="NJJ140" s="125"/>
      <c r="NJK140" s="125"/>
      <c r="NJL140" s="126"/>
      <c r="NJM140" s="124" t="s">
        <v>237</v>
      </c>
      <c r="NJN140" s="125"/>
      <c r="NJO140" s="125"/>
      <c r="NJP140" s="125"/>
      <c r="NJQ140" s="125"/>
      <c r="NJR140" s="125"/>
      <c r="NJS140" s="125"/>
      <c r="NJT140" s="126"/>
      <c r="NJU140" s="124" t="s">
        <v>237</v>
      </c>
      <c r="NJV140" s="125"/>
      <c r="NJW140" s="125"/>
      <c r="NJX140" s="125"/>
      <c r="NJY140" s="125"/>
      <c r="NJZ140" s="125"/>
      <c r="NKA140" s="125"/>
      <c r="NKB140" s="126"/>
      <c r="NKC140" s="124" t="s">
        <v>237</v>
      </c>
      <c r="NKD140" s="125"/>
      <c r="NKE140" s="125"/>
      <c r="NKF140" s="125"/>
      <c r="NKG140" s="125"/>
      <c r="NKH140" s="125"/>
      <c r="NKI140" s="125"/>
      <c r="NKJ140" s="126"/>
      <c r="NKK140" s="124" t="s">
        <v>237</v>
      </c>
      <c r="NKL140" s="125"/>
      <c r="NKM140" s="125"/>
      <c r="NKN140" s="125"/>
      <c r="NKO140" s="125"/>
      <c r="NKP140" s="125"/>
      <c r="NKQ140" s="125"/>
      <c r="NKR140" s="126"/>
      <c r="NKS140" s="124" t="s">
        <v>237</v>
      </c>
      <c r="NKT140" s="125"/>
      <c r="NKU140" s="125"/>
      <c r="NKV140" s="125"/>
      <c r="NKW140" s="125"/>
      <c r="NKX140" s="125"/>
      <c r="NKY140" s="125"/>
      <c r="NKZ140" s="126"/>
      <c r="NLA140" s="124" t="s">
        <v>237</v>
      </c>
      <c r="NLB140" s="125"/>
      <c r="NLC140" s="125"/>
      <c r="NLD140" s="125"/>
      <c r="NLE140" s="125"/>
      <c r="NLF140" s="125"/>
      <c r="NLG140" s="125"/>
      <c r="NLH140" s="126"/>
      <c r="NLI140" s="124" t="s">
        <v>237</v>
      </c>
      <c r="NLJ140" s="125"/>
      <c r="NLK140" s="125"/>
      <c r="NLL140" s="125"/>
      <c r="NLM140" s="125"/>
      <c r="NLN140" s="125"/>
      <c r="NLO140" s="125"/>
      <c r="NLP140" s="126"/>
      <c r="NLQ140" s="124" t="s">
        <v>237</v>
      </c>
      <c r="NLR140" s="125"/>
      <c r="NLS140" s="125"/>
      <c r="NLT140" s="125"/>
      <c r="NLU140" s="125"/>
      <c r="NLV140" s="125"/>
      <c r="NLW140" s="125"/>
      <c r="NLX140" s="126"/>
      <c r="NLY140" s="124" t="s">
        <v>237</v>
      </c>
      <c r="NLZ140" s="125"/>
      <c r="NMA140" s="125"/>
      <c r="NMB140" s="125"/>
      <c r="NMC140" s="125"/>
      <c r="NMD140" s="125"/>
      <c r="NME140" s="125"/>
      <c r="NMF140" s="126"/>
      <c r="NMG140" s="124" t="s">
        <v>237</v>
      </c>
      <c r="NMH140" s="125"/>
      <c r="NMI140" s="125"/>
      <c r="NMJ140" s="125"/>
      <c r="NMK140" s="125"/>
      <c r="NML140" s="125"/>
      <c r="NMM140" s="125"/>
      <c r="NMN140" s="126"/>
      <c r="NMO140" s="124" t="s">
        <v>237</v>
      </c>
      <c r="NMP140" s="125"/>
      <c r="NMQ140" s="125"/>
      <c r="NMR140" s="125"/>
      <c r="NMS140" s="125"/>
      <c r="NMT140" s="125"/>
      <c r="NMU140" s="125"/>
      <c r="NMV140" s="126"/>
      <c r="NMW140" s="124" t="s">
        <v>237</v>
      </c>
      <c r="NMX140" s="125"/>
      <c r="NMY140" s="125"/>
      <c r="NMZ140" s="125"/>
      <c r="NNA140" s="125"/>
      <c r="NNB140" s="125"/>
      <c r="NNC140" s="125"/>
      <c r="NND140" s="126"/>
      <c r="NNE140" s="124" t="s">
        <v>237</v>
      </c>
      <c r="NNF140" s="125"/>
      <c r="NNG140" s="125"/>
      <c r="NNH140" s="125"/>
      <c r="NNI140" s="125"/>
      <c r="NNJ140" s="125"/>
      <c r="NNK140" s="125"/>
      <c r="NNL140" s="126"/>
      <c r="NNM140" s="124" t="s">
        <v>237</v>
      </c>
      <c r="NNN140" s="125"/>
      <c r="NNO140" s="125"/>
      <c r="NNP140" s="125"/>
      <c r="NNQ140" s="125"/>
      <c r="NNR140" s="125"/>
      <c r="NNS140" s="125"/>
      <c r="NNT140" s="126"/>
      <c r="NNU140" s="124" t="s">
        <v>237</v>
      </c>
      <c r="NNV140" s="125"/>
      <c r="NNW140" s="125"/>
      <c r="NNX140" s="125"/>
      <c r="NNY140" s="125"/>
      <c r="NNZ140" s="125"/>
      <c r="NOA140" s="125"/>
      <c r="NOB140" s="126"/>
      <c r="NOC140" s="124" t="s">
        <v>237</v>
      </c>
      <c r="NOD140" s="125"/>
      <c r="NOE140" s="125"/>
      <c r="NOF140" s="125"/>
      <c r="NOG140" s="125"/>
      <c r="NOH140" s="125"/>
      <c r="NOI140" s="125"/>
      <c r="NOJ140" s="126"/>
      <c r="NOK140" s="124" t="s">
        <v>237</v>
      </c>
      <c r="NOL140" s="125"/>
      <c r="NOM140" s="125"/>
      <c r="NON140" s="125"/>
      <c r="NOO140" s="125"/>
      <c r="NOP140" s="125"/>
      <c r="NOQ140" s="125"/>
      <c r="NOR140" s="126"/>
      <c r="NOS140" s="124" t="s">
        <v>237</v>
      </c>
      <c r="NOT140" s="125"/>
      <c r="NOU140" s="125"/>
      <c r="NOV140" s="125"/>
      <c r="NOW140" s="125"/>
      <c r="NOX140" s="125"/>
      <c r="NOY140" s="125"/>
      <c r="NOZ140" s="126"/>
      <c r="NPA140" s="124" t="s">
        <v>237</v>
      </c>
      <c r="NPB140" s="125"/>
      <c r="NPC140" s="125"/>
      <c r="NPD140" s="125"/>
      <c r="NPE140" s="125"/>
      <c r="NPF140" s="125"/>
      <c r="NPG140" s="125"/>
      <c r="NPH140" s="126"/>
      <c r="NPI140" s="124" t="s">
        <v>237</v>
      </c>
      <c r="NPJ140" s="125"/>
      <c r="NPK140" s="125"/>
      <c r="NPL140" s="125"/>
      <c r="NPM140" s="125"/>
      <c r="NPN140" s="125"/>
      <c r="NPO140" s="125"/>
      <c r="NPP140" s="126"/>
      <c r="NPQ140" s="124" t="s">
        <v>237</v>
      </c>
      <c r="NPR140" s="125"/>
      <c r="NPS140" s="125"/>
      <c r="NPT140" s="125"/>
      <c r="NPU140" s="125"/>
      <c r="NPV140" s="125"/>
      <c r="NPW140" s="125"/>
      <c r="NPX140" s="126"/>
      <c r="NPY140" s="124" t="s">
        <v>237</v>
      </c>
      <c r="NPZ140" s="125"/>
      <c r="NQA140" s="125"/>
      <c r="NQB140" s="125"/>
      <c r="NQC140" s="125"/>
      <c r="NQD140" s="125"/>
      <c r="NQE140" s="125"/>
      <c r="NQF140" s="126"/>
      <c r="NQG140" s="124" t="s">
        <v>237</v>
      </c>
      <c r="NQH140" s="125"/>
      <c r="NQI140" s="125"/>
      <c r="NQJ140" s="125"/>
      <c r="NQK140" s="125"/>
      <c r="NQL140" s="125"/>
      <c r="NQM140" s="125"/>
      <c r="NQN140" s="126"/>
      <c r="NQO140" s="124" t="s">
        <v>237</v>
      </c>
      <c r="NQP140" s="125"/>
      <c r="NQQ140" s="125"/>
      <c r="NQR140" s="125"/>
      <c r="NQS140" s="125"/>
      <c r="NQT140" s="125"/>
      <c r="NQU140" s="125"/>
      <c r="NQV140" s="126"/>
      <c r="NQW140" s="124" t="s">
        <v>237</v>
      </c>
      <c r="NQX140" s="125"/>
      <c r="NQY140" s="125"/>
      <c r="NQZ140" s="125"/>
      <c r="NRA140" s="125"/>
      <c r="NRB140" s="125"/>
      <c r="NRC140" s="125"/>
      <c r="NRD140" s="126"/>
      <c r="NRE140" s="124" t="s">
        <v>237</v>
      </c>
      <c r="NRF140" s="125"/>
      <c r="NRG140" s="125"/>
      <c r="NRH140" s="125"/>
      <c r="NRI140" s="125"/>
      <c r="NRJ140" s="125"/>
      <c r="NRK140" s="125"/>
      <c r="NRL140" s="126"/>
      <c r="NRM140" s="124" t="s">
        <v>237</v>
      </c>
      <c r="NRN140" s="125"/>
      <c r="NRO140" s="125"/>
      <c r="NRP140" s="125"/>
      <c r="NRQ140" s="125"/>
      <c r="NRR140" s="125"/>
      <c r="NRS140" s="125"/>
      <c r="NRT140" s="126"/>
      <c r="NRU140" s="124" t="s">
        <v>237</v>
      </c>
      <c r="NRV140" s="125"/>
      <c r="NRW140" s="125"/>
      <c r="NRX140" s="125"/>
      <c r="NRY140" s="125"/>
      <c r="NRZ140" s="125"/>
      <c r="NSA140" s="125"/>
      <c r="NSB140" s="126"/>
      <c r="NSC140" s="124" t="s">
        <v>237</v>
      </c>
      <c r="NSD140" s="125"/>
      <c r="NSE140" s="125"/>
      <c r="NSF140" s="125"/>
      <c r="NSG140" s="125"/>
      <c r="NSH140" s="125"/>
      <c r="NSI140" s="125"/>
      <c r="NSJ140" s="126"/>
      <c r="NSK140" s="124" t="s">
        <v>237</v>
      </c>
      <c r="NSL140" s="125"/>
      <c r="NSM140" s="125"/>
      <c r="NSN140" s="125"/>
      <c r="NSO140" s="125"/>
      <c r="NSP140" s="125"/>
      <c r="NSQ140" s="125"/>
      <c r="NSR140" s="126"/>
      <c r="NSS140" s="124" t="s">
        <v>237</v>
      </c>
      <c r="NST140" s="125"/>
      <c r="NSU140" s="125"/>
      <c r="NSV140" s="125"/>
      <c r="NSW140" s="125"/>
      <c r="NSX140" s="125"/>
      <c r="NSY140" s="125"/>
      <c r="NSZ140" s="126"/>
      <c r="NTA140" s="124" t="s">
        <v>237</v>
      </c>
      <c r="NTB140" s="125"/>
      <c r="NTC140" s="125"/>
      <c r="NTD140" s="125"/>
      <c r="NTE140" s="125"/>
      <c r="NTF140" s="125"/>
      <c r="NTG140" s="125"/>
      <c r="NTH140" s="126"/>
      <c r="NTI140" s="124" t="s">
        <v>237</v>
      </c>
      <c r="NTJ140" s="125"/>
      <c r="NTK140" s="125"/>
      <c r="NTL140" s="125"/>
      <c r="NTM140" s="125"/>
      <c r="NTN140" s="125"/>
      <c r="NTO140" s="125"/>
      <c r="NTP140" s="126"/>
      <c r="NTQ140" s="124" t="s">
        <v>237</v>
      </c>
      <c r="NTR140" s="125"/>
      <c r="NTS140" s="125"/>
      <c r="NTT140" s="125"/>
      <c r="NTU140" s="125"/>
      <c r="NTV140" s="125"/>
      <c r="NTW140" s="125"/>
      <c r="NTX140" s="126"/>
      <c r="NTY140" s="124" t="s">
        <v>237</v>
      </c>
      <c r="NTZ140" s="125"/>
      <c r="NUA140" s="125"/>
      <c r="NUB140" s="125"/>
      <c r="NUC140" s="125"/>
      <c r="NUD140" s="125"/>
      <c r="NUE140" s="125"/>
      <c r="NUF140" s="126"/>
      <c r="NUG140" s="124" t="s">
        <v>237</v>
      </c>
      <c r="NUH140" s="125"/>
      <c r="NUI140" s="125"/>
      <c r="NUJ140" s="125"/>
      <c r="NUK140" s="125"/>
      <c r="NUL140" s="125"/>
      <c r="NUM140" s="125"/>
      <c r="NUN140" s="126"/>
      <c r="NUO140" s="124" t="s">
        <v>237</v>
      </c>
      <c r="NUP140" s="125"/>
      <c r="NUQ140" s="125"/>
      <c r="NUR140" s="125"/>
      <c r="NUS140" s="125"/>
      <c r="NUT140" s="125"/>
      <c r="NUU140" s="125"/>
      <c r="NUV140" s="126"/>
      <c r="NUW140" s="124" t="s">
        <v>237</v>
      </c>
      <c r="NUX140" s="125"/>
      <c r="NUY140" s="125"/>
      <c r="NUZ140" s="125"/>
      <c r="NVA140" s="125"/>
      <c r="NVB140" s="125"/>
      <c r="NVC140" s="125"/>
      <c r="NVD140" s="126"/>
      <c r="NVE140" s="124" t="s">
        <v>237</v>
      </c>
      <c r="NVF140" s="125"/>
      <c r="NVG140" s="125"/>
      <c r="NVH140" s="125"/>
      <c r="NVI140" s="125"/>
      <c r="NVJ140" s="125"/>
      <c r="NVK140" s="125"/>
      <c r="NVL140" s="126"/>
      <c r="NVM140" s="124" t="s">
        <v>237</v>
      </c>
      <c r="NVN140" s="125"/>
      <c r="NVO140" s="125"/>
      <c r="NVP140" s="125"/>
      <c r="NVQ140" s="125"/>
      <c r="NVR140" s="125"/>
      <c r="NVS140" s="125"/>
      <c r="NVT140" s="126"/>
      <c r="NVU140" s="124" t="s">
        <v>237</v>
      </c>
      <c r="NVV140" s="125"/>
      <c r="NVW140" s="125"/>
      <c r="NVX140" s="125"/>
      <c r="NVY140" s="125"/>
      <c r="NVZ140" s="125"/>
      <c r="NWA140" s="125"/>
      <c r="NWB140" s="126"/>
      <c r="NWC140" s="124" t="s">
        <v>237</v>
      </c>
      <c r="NWD140" s="125"/>
      <c r="NWE140" s="125"/>
      <c r="NWF140" s="125"/>
      <c r="NWG140" s="125"/>
      <c r="NWH140" s="125"/>
      <c r="NWI140" s="125"/>
      <c r="NWJ140" s="126"/>
      <c r="NWK140" s="124" t="s">
        <v>237</v>
      </c>
      <c r="NWL140" s="125"/>
      <c r="NWM140" s="125"/>
      <c r="NWN140" s="125"/>
      <c r="NWO140" s="125"/>
      <c r="NWP140" s="125"/>
      <c r="NWQ140" s="125"/>
      <c r="NWR140" s="126"/>
      <c r="NWS140" s="124" t="s">
        <v>237</v>
      </c>
      <c r="NWT140" s="125"/>
      <c r="NWU140" s="125"/>
      <c r="NWV140" s="125"/>
      <c r="NWW140" s="125"/>
      <c r="NWX140" s="125"/>
      <c r="NWY140" s="125"/>
      <c r="NWZ140" s="126"/>
      <c r="NXA140" s="124" t="s">
        <v>237</v>
      </c>
      <c r="NXB140" s="125"/>
      <c r="NXC140" s="125"/>
      <c r="NXD140" s="125"/>
      <c r="NXE140" s="125"/>
      <c r="NXF140" s="125"/>
      <c r="NXG140" s="125"/>
      <c r="NXH140" s="126"/>
      <c r="NXI140" s="124" t="s">
        <v>237</v>
      </c>
      <c r="NXJ140" s="125"/>
      <c r="NXK140" s="125"/>
      <c r="NXL140" s="125"/>
      <c r="NXM140" s="125"/>
      <c r="NXN140" s="125"/>
      <c r="NXO140" s="125"/>
      <c r="NXP140" s="126"/>
      <c r="NXQ140" s="124" t="s">
        <v>237</v>
      </c>
      <c r="NXR140" s="125"/>
      <c r="NXS140" s="125"/>
      <c r="NXT140" s="125"/>
      <c r="NXU140" s="125"/>
      <c r="NXV140" s="125"/>
      <c r="NXW140" s="125"/>
      <c r="NXX140" s="126"/>
      <c r="NXY140" s="124" t="s">
        <v>237</v>
      </c>
      <c r="NXZ140" s="125"/>
      <c r="NYA140" s="125"/>
      <c r="NYB140" s="125"/>
      <c r="NYC140" s="125"/>
      <c r="NYD140" s="125"/>
      <c r="NYE140" s="125"/>
      <c r="NYF140" s="126"/>
      <c r="NYG140" s="124" t="s">
        <v>237</v>
      </c>
      <c r="NYH140" s="125"/>
      <c r="NYI140" s="125"/>
      <c r="NYJ140" s="125"/>
      <c r="NYK140" s="125"/>
      <c r="NYL140" s="125"/>
      <c r="NYM140" s="125"/>
      <c r="NYN140" s="126"/>
      <c r="NYO140" s="124" t="s">
        <v>237</v>
      </c>
      <c r="NYP140" s="125"/>
      <c r="NYQ140" s="125"/>
      <c r="NYR140" s="125"/>
      <c r="NYS140" s="125"/>
      <c r="NYT140" s="125"/>
      <c r="NYU140" s="125"/>
      <c r="NYV140" s="126"/>
      <c r="NYW140" s="124" t="s">
        <v>237</v>
      </c>
      <c r="NYX140" s="125"/>
      <c r="NYY140" s="125"/>
      <c r="NYZ140" s="125"/>
      <c r="NZA140" s="125"/>
      <c r="NZB140" s="125"/>
      <c r="NZC140" s="125"/>
      <c r="NZD140" s="126"/>
      <c r="NZE140" s="124" t="s">
        <v>237</v>
      </c>
      <c r="NZF140" s="125"/>
      <c r="NZG140" s="125"/>
      <c r="NZH140" s="125"/>
      <c r="NZI140" s="125"/>
      <c r="NZJ140" s="125"/>
      <c r="NZK140" s="125"/>
      <c r="NZL140" s="126"/>
      <c r="NZM140" s="124" t="s">
        <v>237</v>
      </c>
      <c r="NZN140" s="125"/>
      <c r="NZO140" s="125"/>
      <c r="NZP140" s="125"/>
      <c r="NZQ140" s="125"/>
      <c r="NZR140" s="125"/>
      <c r="NZS140" s="125"/>
      <c r="NZT140" s="126"/>
      <c r="NZU140" s="124" t="s">
        <v>237</v>
      </c>
      <c r="NZV140" s="125"/>
      <c r="NZW140" s="125"/>
      <c r="NZX140" s="125"/>
      <c r="NZY140" s="125"/>
      <c r="NZZ140" s="125"/>
      <c r="OAA140" s="125"/>
      <c r="OAB140" s="126"/>
      <c r="OAC140" s="124" t="s">
        <v>237</v>
      </c>
      <c r="OAD140" s="125"/>
      <c r="OAE140" s="125"/>
      <c r="OAF140" s="125"/>
      <c r="OAG140" s="125"/>
      <c r="OAH140" s="125"/>
      <c r="OAI140" s="125"/>
      <c r="OAJ140" s="126"/>
      <c r="OAK140" s="124" t="s">
        <v>237</v>
      </c>
      <c r="OAL140" s="125"/>
      <c r="OAM140" s="125"/>
      <c r="OAN140" s="125"/>
      <c r="OAO140" s="125"/>
      <c r="OAP140" s="125"/>
      <c r="OAQ140" s="125"/>
      <c r="OAR140" s="126"/>
      <c r="OAS140" s="124" t="s">
        <v>237</v>
      </c>
      <c r="OAT140" s="125"/>
      <c r="OAU140" s="125"/>
      <c r="OAV140" s="125"/>
      <c r="OAW140" s="125"/>
      <c r="OAX140" s="125"/>
      <c r="OAY140" s="125"/>
      <c r="OAZ140" s="126"/>
      <c r="OBA140" s="124" t="s">
        <v>237</v>
      </c>
      <c r="OBB140" s="125"/>
      <c r="OBC140" s="125"/>
      <c r="OBD140" s="125"/>
      <c r="OBE140" s="125"/>
      <c r="OBF140" s="125"/>
      <c r="OBG140" s="125"/>
      <c r="OBH140" s="126"/>
      <c r="OBI140" s="124" t="s">
        <v>237</v>
      </c>
      <c r="OBJ140" s="125"/>
      <c r="OBK140" s="125"/>
      <c r="OBL140" s="125"/>
      <c r="OBM140" s="125"/>
      <c r="OBN140" s="125"/>
      <c r="OBO140" s="125"/>
      <c r="OBP140" s="126"/>
      <c r="OBQ140" s="124" t="s">
        <v>237</v>
      </c>
      <c r="OBR140" s="125"/>
      <c r="OBS140" s="125"/>
      <c r="OBT140" s="125"/>
      <c r="OBU140" s="125"/>
      <c r="OBV140" s="125"/>
      <c r="OBW140" s="125"/>
      <c r="OBX140" s="126"/>
      <c r="OBY140" s="124" t="s">
        <v>237</v>
      </c>
      <c r="OBZ140" s="125"/>
      <c r="OCA140" s="125"/>
      <c r="OCB140" s="125"/>
      <c r="OCC140" s="125"/>
      <c r="OCD140" s="125"/>
      <c r="OCE140" s="125"/>
      <c r="OCF140" s="126"/>
      <c r="OCG140" s="124" t="s">
        <v>237</v>
      </c>
      <c r="OCH140" s="125"/>
      <c r="OCI140" s="125"/>
      <c r="OCJ140" s="125"/>
      <c r="OCK140" s="125"/>
      <c r="OCL140" s="125"/>
      <c r="OCM140" s="125"/>
      <c r="OCN140" s="126"/>
      <c r="OCO140" s="124" t="s">
        <v>237</v>
      </c>
      <c r="OCP140" s="125"/>
      <c r="OCQ140" s="125"/>
      <c r="OCR140" s="125"/>
      <c r="OCS140" s="125"/>
      <c r="OCT140" s="125"/>
      <c r="OCU140" s="125"/>
      <c r="OCV140" s="126"/>
      <c r="OCW140" s="124" t="s">
        <v>237</v>
      </c>
      <c r="OCX140" s="125"/>
      <c r="OCY140" s="125"/>
      <c r="OCZ140" s="125"/>
      <c r="ODA140" s="125"/>
      <c r="ODB140" s="125"/>
      <c r="ODC140" s="125"/>
      <c r="ODD140" s="126"/>
      <c r="ODE140" s="124" t="s">
        <v>237</v>
      </c>
      <c r="ODF140" s="125"/>
      <c r="ODG140" s="125"/>
      <c r="ODH140" s="125"/>
      <c r="ODI140" s="125"/>
      <c r="ODJ140" s="125"/>
      <c r="ODK140" s="125"/>
      <c r="ODL140" s="126"/>
      <c r="ODM140" s="124" t="s">
        <v>237</v>
      </c>
      <c r="ODN140" s="125"/>
      <c r="ODO140" s="125"/>
      <c r="ODP140" s="125"/>
      <c r="ODQ140" s="125"/>
      <c r="ODR140" s="125"/>
      <c r="ODS140" s="125"/>
      <c r="ODT140" s="126"/>
      <c r="ODU140" s="124" t="s">
        <v>237</v>
      </c>
      <c r="ODV140" s="125"/>
      <c r="ODW140" s="125"/>
      <c r="ODX140" s="125"/>
      <c r="ODY140" s="125"/>
      <c r="ODZ140" s="125"/>
      <c r="OEA140" s="125"/>
      <c r="OEB140" s="126"/>
      <c r="OEC140" s="124" t="s">
        <v>237</v>
      </c>
      <c r="OED140" s="125"/>
      <c r="OEE140" s="125"/>
      <c r="OEF140" s="125"/>
      <c r="OEG140" s="125"/>
      <c r="OEH140" s="125"/>
      <c r="OEI140" s="125"/>
      <c r="OEJ140" s="126"/>
      <c r="OEK140" s="124" t="s">
        <v>237</v>
      </c>
      <c r="OEL140" s="125"/>
      <c r="OEM140" s="125"/>
      <c r="OEN140" s="125"/>
      <c r="OEO140" s="125"/>
      <c r="OEP140" s="125"/>
      <c r="OEQ140" s="125"/>
      <c r="OER140" s="126"/>
      <c r="OES140" s="124" t="s">
        <v>237</v>
      </c>
      <c r="OET140" s="125"/>
      <c r="OEU140" s="125"/>
      <c r="OEV140" s="125"/>
      <c r="OEW140" s="125"/>
      <c r="OEX140" s="125"/>
      <c r="OEY140" s="125"/>
      <c r="OEZ140" s="126"/>
      <c r="OFA140" s="124" t="s">
        <v>237</v>
      </c>
      <c r="OFB140" s="125"/>
      <c r="OFC140" s="125"/>
      <c r="OFD140" s="125"/>
      <c r="OFE140" s="125"/>
      <c r="OFF140" s="125"/>
      <c r="OFG140" s="125"/>
      <c r="OFH140" s="126"/>
      <c r="OFI140" s="124" t="s">
        <v>237</v>
      </c>
      <c r="OFJ140" s="125"/>
      <c r="OFK140" s="125"/>
      <c r="OFL140" s="125"/>
      <c r="OFM140" s="125"/>
      <c r="OFN140" s="125"/>
      <c r="OFO140" s="125"/>
      <c r="OFP140" s="126"/>
      <c r="OFQ140" s="124" t="s">
        <v>237</v>
      </c>
      <c r="OFR140" s="125"/>
      <c r="OFS140" s="125"/>
      <c r="OFT140" s="125"/>
      <c r="OFU140" s="125"/>
      <c r="OFV140" s="125"/>
      <c r="OFW140" s="125"/>
      <c r="OFX140" s="126"/>
      <c r="OFY140" s="124" t="s">
        <v>237</v>
      </c>
      <c r="OFZ140" s="125"/>
      <c r="OGA140" s="125"/>
      <c r="OGB140" s="125"/>
      <c r="OGC140" s="125"/>
      <c r="OGD140" s="125"/>
      <c r="OGE140" s="125"/>
      <c r="OGF140" s="126"/>
      <c r="OGG140" s="124" t="s">
        <v>237</v>
      </c>
      <c r="OGH140" s="125"/>
      <c r="OGI140" s="125"/>
      <c r="OGJ140" s="125"/>
      <c r="OGK140" s="125"/>
      <c r="OGL140" s="125"/>
      <c r="OGM140" s="125"/>
      <c r="OGN140" s="126"/>
      <c r="OGO140" s="124" t="s">
        <v>237</v>
      </c>
      <c r="OGP140" s="125"/>
      <c r="OGQ140" s="125"/>
      <c r="OGR140" s="125"/>
      <c r="OGS140" s="125"/>
      <c r="OGT140" s="125"/>
      <c r="OGU140" s="125"/>
      <c r="OGV140" s="126"/>
      <c r="OGW140" s="124" t="s">
        <v>237</v>
      </c>
      <c r="OGX140" s="125"/>
      <c r="OGY140" s="125"/>
      <c r="OGZ140" s="125"/>
      <c r="OHA140" s="125"/>
      <c r="OHB140" s="125"/>
      <c r="OHC140" s="125"/>
      <c r="OHD140" s="126"/>
      <c r="OHE140" s="124" t="s">
        <v>237</v>
      </c>
      <c r="OHF140" s="125"/>
      <c r="OHG140" s="125"/>
      <c r="OHH140" s="125"/>
      <c r="OHI140" s="125"/>
      <c r="OHJ140" s="125"/>
      <c r="OHK140" s="125"/>
      <c r="OHL140" s="126"/>
      <c r="OHM140" s="124" t="s">
        <v>237</v>
      </c>
      <c r="OHN140" s="125"/>
      <c r="OHO140" s="125"/>
      <c r="OHP140" s="125"/>
      <c r="OHQ140" s="125"/>
      <c r="OHR140" s="125"/>
      <c r="OHS140" s="125"/>
      <c r="OHT140" s="126"/>
      <c r="OHU140" s="124" t="s">
        <v>237</v>
      </c>
      <c r="OHV140" s="125"/>
      <c r="OHW140" s="125"/>
      <c r="OHX140" s="125"/>
      <c r="OHY140" s="125"/>
      <c r="OHZ140" s="125"/>
      <c r="OIA140" s="125"/>
      <c r="OIB140" s="126"/>
      <c r="OIC140" s="124" t="s">
        <v>237</v>
      </c>
      <c r="OID140" s="125"/>
      <c r="OIE140" s="125"/>
      <c r="OIF140" s="125"/>
      <c r="OIG140" s="125"/>
      <c r="OIH140" s="125"/>
      <c r="OII140" s="125"/>
      <c r="OIJ140" s="126"/>
      <c r="OIK140" s="124" t="s">
        <v>237</v>
      </c>
      <c r="OIL140" s="125"/>
      <c r="OIM140" s="125"/>
      <c r="OIN140" s="125"/>
      <c r="OIO140" s="125"/>
      <c r="OIP140" s="125"/>
      <c r="OIQ140" s="125"/>
      <c r="OIR140" s="126"/>
      <c r="OIS140" s="124" t="s">
        <v>237</v>
      </c>
      <c r="OIT140" s="125"/>
      <c r="OIU140" s="125"/>
      <c r="OIV140" s="125"/>
      <c r="OIW140" s="125"/>
      <c r="OIX140" s="125"/>
      <c r="OIY140" s="125"/>
      <c r="OIZ140" s="126"/>
      <c r="OJA140" s="124" t="s">
        <v>237</v>
      </c>
      <c r="OJB140" s="125"/>
      <c r="OJC140" s="125"/>
      <c r="OJD140" s="125"/>
      <c r="OJE140" s="125"/>
      <c r="OJF140" s="125"/>
      <c r="OJG140" s="125"/>
      <c r="OJH140" s="126"/>
      <c r="OJI140" s="124" t="s">
        <v>237</v>
      </c>
      <c r="OJJ140" s="125"/>
      <c r="OJK140" s="125"/>
      <c r="OJL140" s="125"/>
      <c r="OJM140" s="125"/>
      <c r="OJN140" s="125"/>
      <c r="OJO140" s="125"/>
      <c r="OJP140" s="126"/>
      <c r="OJQ140" s="124" t="s">
        <v>237</v>
      </c>
      <c r="OJR140" s="125"/>
      <c r="OJS140" s="125"/>
      <c r="OJT140" s="125"/>
      <c r="OJU140" s="125"/>
      <c r="OJV140" s="125"/>
      <c r="OJW140" s="125"/>
      <c r="OJX140" s="126"/>
      <c r="OJY140" s="124" t="s">
        <v>237</v>
      </c>
      <c r="OJZ140" s="125"/>
      <c r="OKA140" s="125"/>
      <c r="OKB140" s="125"/>
      <c r="OKC140" s="125"/>
      <c r="OKD140" s="125"/>
      <c r="OKE140" s="125"/>
      <c r="OKF140" s="126"/>
      <c r="OKG140" s="124" t="s">
        <v>237</v>
      </c>
      <c r="OKH140" s="125"/>
      <c r="OKI140" s="125"/>
      <c r="OKJ140" s="125"/>
      <c r="OKK140" s="125"/>
      <c r="OKL140" s="125"/>
      <c r="OKM140" s="125"/>
      <c r="OKN140" s="126"/>
      <c r="OKO140" s="124" t="s">
        <v>237</v>
      </c>
      <c r="OKP140" s="125"/>
      <c r="OKQ140" s="125"/>
      <c r="OKR140" s="125"/>
      <c r="OKS140" s="125"/>
      <c r="OKT140" s="125"/>
      <c r="OKU140" s="125"/>
      <c r="OKV140" s="126"/>
      <c r="OKW140" s="124" t="s">
        <v>237</v>
      </c>
      <c r="OKX140" s="125"/>
      <c r="OKY140" s="125"/>
      <c r="OKZ140" s="125"/>
      <c r="OLA140" s="125"/>
      <c r="OLB140" s="125"/>
      <c r="OLC140" s="125"/>
      <c r="OLD140" s="126"/>
      <c r="OLE140" s="124" t="s">
        <v>237</v>
      </c>
      <c r="OLF140" s="125"/>
      <c r="OLG140" s="125"/>
      <c r="OLH140" s="125"/>
      <c r="OLI140" s="125"/>
      <c r="OLJ140" s="125"/>
      <c r="OLK140" s="125"/>
      <c r="OLL140" s="126"/>
      <c r="OLM140" s="124" t="s">
        <v>237</v>
      </c>
      <c r="OLN140" s="125"/>
      <c r="OLO140" s="125"/>
      <c r="OLP140" s="125"/>
      <c r="OLQ140" s="125"/>
      <c r="OLR140" s="125"/>
      <c r="OLS140" s="125"/>
      <c r="OLT140" s="126"/>
      <c r="OLU140" s="124" t="s">
        <v>237</v>
      </c>
      <c r="OLV140" s="125"/>
      <c r="OLW140" s="125"/>
      <c r="OLX140" s="125"/>
      <c r="OLY140" s="125"/>
      <c r="OLZ140" s="125"/>
      <c r="OMA140" s="125"/>
      <c r="OMB140" s="126"/>
      <c r="OMC140" s="124" t="s">
        <v>237</v>
      </c>
      <c r="OMD140" s="125"/>
      <c r="OME140" s="125"/>
      <c r="OMF140" s="125"/>
      <c r="OMG140" s="125"/>
      <c r="OMH140" s="125"/>
      <c r="OMI140" s="125"/>
      <c r="OMJ140" s="126"/>
      <c r="OMK140" s="124" t="s">
        <v>237</v>
      </c>
      <c r="OML140" s="125"/>
      <c r="OMM140" s="125"/>
      <c r="OMN140" s="125"/>
      <c r="OMO140" s="125"/>
      <c r="OMP140" s="125"/>
      <c r="OMQ140" s="125"/>
      <c r="OMR140" s="126"/>
      <c r="OMS140" s="124" t="s">
        <v>237</v>
      </c>
      <c r="OMT140" s="125"/>
      <c r="OMU140" s="125"/>
      <c r="OMV140" s="125"/>
      <c r="OMW140" s="125"/>
      <c r="OMX140" s="125"/>
      <c r="OMY140" s="125"/>
      <c r="OMZ140" s="126"/>
      <c r="ONA140" s="124" t="s">
        <v>237</v>
      </c>
      <c r="ONB140" s="125"/>
      <c r="ONC140" s="125"/>
      <c r="OND140" s="125"/>
      <c r="ONE140" s="125"/>
      <c r="ONF140" s="125"/>
      <c r="ONG140" s="125"/>
      <c r="ONH140" s="126"/>
      <c r="ONI140" s="124" t="s">
        <v>237</v>
      </c>
      <c r="ONJ140" s="125"/>
      <c r="ONK140" s="125"/>
      <c r="ONL140" s="125"/>
      <c r="ONM140" s="125"/>
      <c r="ONN140" s="125"/>
      <c r="ONO140" s="125"/>
      <c r="ONP140" s="126"/>
      <c r="ONQ140" s="124" t="s">
        <v>237</v>
      </c>
      <c r="ONR140" s="125"/>
      <c r="ONS140" s="125"/>
      <c r="ONT140" s="125"/>
      <c r="ONU140" s="125"/>
      <c r="ONV140" s="125"/>
      <c r="ONW140" s="125"/>
      <c r="ONX140" s="126"/>
      <c r="ONY140" s="124" t="s">
        <v>237</v>
      </c>
      <c r="ONZ140" s="125"/>
      <c r="OOA140" s="125"/>
      <c r="OOB140" s="125"/>
      <c r="OOC140" s="125"/>
      <c r="OOD140" s="125"/>
      <c r="OOE140" s="125"/>
      <c r="OOF140" s="126"/>
      <c r="OOG140" s="124" t="s">
        <v>237</v>
      </c>
      <c r="OOH140" s="125"/>
      <c r="OOI140" s="125"/>
      <c r="OOJ140" s="125"/>
      <c r="OOK140" s="125"/>
      <c r="OOL140" s="125"/>
      <c r="OOM140" s="125"/>
      <c r="OON140" s="126"/>
      <c r="OOO140" s="124" t="s">
        <v>237</v>
      </c>
      <c r="OOP140" s="125"/>
      <c r="OOQ140" s="125"/>
      <c r="OOR140" s="125"/>
      <c r="OOS140" s="125"/>
      <c r="OOT140" s="125"/>
      <c r="OOU140" s="125"/>
      <c r="OOV140" s="126"/>
      <c r="OOW140" s="124" t="s">
        <v>237</v>
      </c>
      <c r="OOX140" s="125"/>
      <c r="OOY140" s="125"/>
      <c r="OOZ140" s="125"/>
      <c r="OPA140" s="125"/>
      <c r="OPB140" s="125"/>
      <c r="OPC140" s="125"/>
      <c r="OPD140" s="126"/>
      <c r="OPE140" s="124" t="s">
        <v>237</v>
      </c>
      <c r="OPF140" s="125"/>
      <c r="OPG140" s="125"/>
      <c r="OPH140" s="125"/>
      <c r="OPI140" s="125"/>
      <c r="OPJ140" s="125"/>
      <c r="OPK140" s="125"/>
      <c r="OPL140" s="126"/>
      <c r="OPM140" s="124" t="s">
        <v>237</v>
      </c>
      <c r="OPN140" s="125"/>
      <c r="OPO140" s="125"/>
      <c r="OPP140" s="125"/>
      <c r="OPQ140" s="125"/>
      <c r="OPR140" s="125"/>
      <c r="OPS140" s="125"/>
      <c r="OPT140" s="126"/>
      <c r="OPU140" s="124" t="s">
        <v>237</v>
      </c>
      <c r="OPV140" s="125"/>
      <c r="OPW140" s="125"/>
      <c r="OPX140" s="125"/>
      <c r="OPY140" s="125"/>
      <c r="OPZ140" s="125"/>
      <c r="OQA140" s="125"/>
      <c r="OQB140" s="126"/>
      <c r="OQC140" s="124" t="s">
        <v>237</v>
      </c>
      <c r="OQD140" s="125"/>
      <c r="OQE140" s="125"/>
      <c r="OQF140" s="125"/>
      <c r="OQG140" s="125"/>
      <c r="OQH140" s="125"/>
      <c r="OQI140" s="125"/>
      <c r="OQJ140" s="126"/>
      <c r="OQK140" s="124" t="s">
        <v>237</v>
      </c>
      <c r="OQL140" s="125"/>
      <c r="OQM140" s="125"/>
      <c r="OQN140" s="125"/>
      <c r="OQO140" s="125"/>
      <c r="OQP140" s="125"/>
      <c r="OQQ140" s="125"/>
      <c r="OQR140" s="126"/>
      <c r="OQS140" s="124" t="s">
        <v>237</v>
      </c>
      <c r="OQT140" s="125"/>
      <c r="OQU140" s="125"/>
      <c r="OQV140" s="125"/>
      <c r="OQW140" s="125"/>
      <c r="OQX140" s="125"/>
      <c r="OQY140" s="125"/>
      <c r="OQZ140" s="126"/>
      <c r="ORA140" s="124" t="s">
        <v>237</v>
      </c>
      <c r="ORB140" s="125"/>
      <c r="ORC140" s="125"/>
      <c r="ORD140" s="125"/>
      <c r="ORE140" s="125"/>
      <c r="ORF140" s="125"/>
      <c r="ORG140" s="125"/>
      <c r="ORH140" s="126"/>
      <c r="ORI140" s="124" t="s">
        <v>237</v>
      </c>
      <c r="ORJ140" s="125"/>
      <c r="ORK140" s="125"/>
      <c r="ORL140" s="125"/>
      <c r="ORM140" s="125"/>
      <c r="ORN140" s="125"/>
      <c r="ORO140" s="125"/>
      <c r="ORP140" s="126"/>
      <c r="ORQ140" s="124" t="s">
        <v>237</v>
      </c>
      <c r="ORR140" s="125"/>
      <c r="ORS140" s="125"/>
      <c r="ORT140" s="125"/>
      <c r="ORU140" s="125"/>
      <c r="ORV140" s="125"/>
      <c r="ORW140" s="125"/>
      <c r="ORX140" s="126"/>
      <c r="ORY140" s="124" t="s">
        <v>237</v>
      </c>
      <c r="ORZ140" s="125"/>
      <c r="OSA140" s="125"/>
      <c r="OSB140" s="125"/>
      <c r="OSC140" s="125"/>
      <c r="OSD140" s="125"/>
      <c r="OSE140" s="125"/>
      <c r="OSF140" s="126"/>
      <c r="OSG140" s="124" t="s">
        <v>237</v>
      </c>
      <c r="OSH140" s="125"/>
      <c r="OSI140" s="125"/>
      <c r="OSJ140" s="125"/>
      <c r="OSK140" s="125"/>
      <c r="OSL140" s="125"/>
      <c r="OSM140" s="125"/>
      <c r="OSN140" s="126"/>
      <c r="OSO140" s="124" t="s">
        <v>237</v>
      </c>
      <c r="OSP140" s="125"/>
      <c r="OSQ140" s="125"/>
      <c r="OSR140" s="125"/>
      <c r="OSS140" s="125"/>
      <c r="OST140" s="125"/>
      <c r="OSU140" s="125"/>
      <c r="OSV140" s="126"/>
      <c r="OSW140" s="124" t="s">
        <v>237</v>
      </c>
      <c r="OSX140" s="125"/>
      <c r="OSY140" s="125"/>
      <c r="OSZ140" s="125"/>
      <c r="OTA140" s="125"/>
      <c r="OTB140" s="125"/>
      <c r="OTC140" s="125"/>
      <c r="OTD140" s="126"/>
      <c r="OTE140" s="124" t="s">
        <v>237</v>
      </c>
      <c r="OTF140" s="125"/>
      <c r="OTG140" s="125"/>
      <c r="OTH140" s="125"/>
      <c r="OTI140" s="125"/>
      <c r="OTJ140" s="125"/>
      <c r="OTK140" s="125"/>
      <c r="OTL140" s="126"/>
      <c r="OTM140" s="124" t="s">
        <v>237</v>
      </c>
      <c r="OTN140" s="125"/>
      <c r="OTO140" s="125"/>
      <c r="OTP140" s="125"/>
      <c r="OTQ140" s="125"/>
      <c r="OTR140" s="125"/>
      <c r="OTS140" s="125"/>
      <c r="OTT140" s="126"/>
      <c r="OTU140" s="124" t="s">
        <v>237</v>
      </c>
      <c r="OTV140" s="125"/>
      <c r="OTW140" s="125"/>
      <c r="OTX140" s="125"/>
      <c r="OTY140" s="125"/>
      <c r="OTZ140" s="125"/>
      <c r="OUA140" s="125"/>
      <c r="OUB140" s="126"/>
      <c r="OUC140" s="124" t="s">
        <v>237</v>
      </c>
      <c r="OUD140" s="125"/>
      <c r="OUE140" s="125"/>
      <c r="OUF140" s="125"/>
      <c r="OUG140" s="125"/>
      <c r="OUH140" s="125"/>
      <c r="OUI140" s="125"/>
      <c r="OUJ140" s="126"/>
      <c r="OUK140" s="124" t="s">
        <v>237</v>
      </c>
      <c r="OUL140" s="125"/>
      <c r="OUM140" s="125"/>
      <c r="OUN140" s="125"/>
      <c r="OUO140" s="125"/>
      <c r="OUP140" s="125"/>
      <c r="OUQ140" s="125"/>
      <c r="OUR140" s="126"/>
      <c r="OUS140" s="124" t="s">
        <v>237</v>
      </c>
      <c r="OUT140" s="125"/>
      <c r="OUU140" s="125"/>
      <c r="OUV140" s="125"/>
      <c r="OUW140" s="125"/>
      <c r="OUX140" s="125"/>
      <c r="OUY140" s="125"/>
      <c r="OUZ140" s="126"/>
      <c r="OVA140" s="124" t="s">
        <v>237</v>
      </c>
      <c r="OVB140" s="125"/>
      <c r="OVC140" s="125"/>
      <c r="OVD140" s="125"/>
      <c r="OVE140" s="125"/>
      <c r="OVF140" s="125"/>
      <c r="OVG140" s="125"/>
      <c r="OVH140" s="126"/>
      <c r="OVI140" s="124" t="s">
        <v>237</v>
      </c>
      <c r="OVJ140" s="125"/>
      <c r="OVK140" s="125"/>
      <c r="OVL140" s="125"/>
      <c r="OVM140" s="125"/>
      <c r="OVN140" s="125"/>
      <c r="OVO140" s="125"/>
      <c r="OVP140" s="126"/>
      <c r="OVQ140" s="124" t="s">
        <v>237</v>
      </c>
      <c r="OVR140" s="125"/>
      <c r="OVS140" s="125"/>
      <c r="OVT140" s="125"/>
      <c r="OVU140" s="125"/>
      <c r="OVV140" s="125"/>
      <c r="OVW140" s="125"/>
      <c r="OVX140" s="126"/>
      <c r="OVY140" s="124" t="s">
        <v>237</v>
      </c>
      <c r="OVZ140" s="125"/>
      <c r="OWA140" s="125"/>
      <c r="OWB140" s="125"/>
      <c r="OWC140" s="125"/>
      <c r="OWD140" s="125"/>
      <c r="OWE140" s="125"/>
      <c r="OWF140" s="126"/>
      <c r="OWG140" s="124" t="s">
        <v>237</v>
      </c>
      <c r="OWH140" s="125"/>
      <c r="OWI140" s="125"/>
      <c r="OWJ140" s="125"/>
      <c r="OWK140" s="125"/>
      <c r="OWL140" s="125"/>
      <c r="OWM140" s="125"/>
      <c r="OWN140" s="126"/>
      <c r="OWO140" s="124" t="s">
        <v>237</v>
      </c>
      <c r="OWP140" s="125"/>
      <c r="OWQ140" s="125"/>
      <c r="OWR140" s="125"/>
      <c r="OWS140" s="125"/>
      <c r="OWT140" s="125"/>
      <c r="OWU140" s="125"/>
      <c r="OWV140" s="126"/>
      <c r="OWW140" s="124" t="s">
        <v>237</v>
      </c>
      <c r="OWX140" s="125"/>
      <c r="OWY140" s="125"/>
      <c r="OWZ140" s="125"/>
      <c r="OXA140" s="125"/>
      <c r="OXB140" s="125"/>
      <c r="OXC140" s="125"/>
      <c r="OXD140" s="126"/>
      <c r="OXE140" s="124" t="s">
        <v>237</v>
      </c>
      <c r="OXF140" s="125"/>
      <c r="OXG140" s="125"/>
      <c r="OXH140" s="125"/>
      <c r="OXI140" s="125"/>
      <c r="OXJ140" s="125"/>
      <c r="OXK140" s="125"/>
      <c r="OXL140" s="126"/>
      <c r="OXM140" s="124" t="s">
        <v>237</v>
      </c>
      <c r="OXN140" s="125"/>
      <c r="OXO140" s="125"/>
      <c r="OXP140" s="125"/>
      <c r="OXQ140" s="125"/>
      <c r="OXR140" s="125"/>
      <c r="OXS140" s="125"/>
      <c r="OXT140" s="126"/>
      <c r="OXU140" s="124" t="s">
        <v>237</v>
      </c>
      <c r="OXV140" s="125"/>
      <c r="OXW140" s="125"/>
      <c r="OXX140" s="125"/>
      <c r="OXY140" s="125"/>
      <c r="OXZ140" s="125"/>
      <c r="OYA140" s="125"/>
      <c r="OYB140" s="126"/>
      <c r="OYC140" s="124" t="s">
        <v>237</v>
      </c>
      <c r="OYD140" s="125"/>
      <c r="OYE140" s="125"/>
      <c r="OYF140" s="125"/>
      <c r="OYG140" s="125"/>
      <c r="OYH140" s="125"/>
      <c r="OYI140" s="125"/>
      <c r="OYJ140" s="126"/>
      <c r="OYK140" s="124" t="s">
        <v>237</v>
      </c>
      <c r="OYL140" s="125"/>
      <c r="OYM140" s="125"/>
      <c r="OYN140" s="125"/>
      <c r="OYO140" s="125"/>
      <c r="OYP140" s="125"/>
      <c r="OYQ140" s="125"/>
      <c r="OYR140" s="126"/>
      <c r="OYS140" s="124" t="s">
        <v>237</v>
      </c>
      <c r="OYT140" s="125"/>
      <c r="OYU140" s="125"/>
      <c r="OYV140" s="125"/>
      <c r="OYW140" s="125"/>
      <c r="OYX140" s="125"/>
      <c r="OYY140" s="125"/>
      <c r="OYZ140" s="126"/>
      <c r="OZA140" s="124" t="s">
        <v>237</v>
      </c>
      <c r="OZB140" s="125"/>
      <c r="OZC140" s="125"/>
      <c r="OZD140" s="125"/>
      <c r="OZE140" s="125"/>
      <c r="OZF140" s="125"/>
      <c r="OZG140" s="125"/>
      <c r="OZH140" s="126"/>
      <c r="OZI140" s="124" t="s">
        <v>237</v>
      </c>
      <c r="OZJ140" s="125"/>
      <c r="OZK140" s="125"/>
      <c r="OZL140" s="125"/>
      <c r="OZM140" s="125"/>
      <c r="OZN140" s="125"/>
      <c r="OZO140" s="125"/>
      <c r="OZP140" s="126"/>
      <c r="OZQ140" s="124" t="s">
        <v>237</v>
      </c>
      <c r="OZR140" s="125"/>
      <c r="OZS140" s="125"/>
      <c r="OZT140" s="125"/>
      <c r="OZU140" s="125"/>
      <c r="OZV140" s="125"/>
      <c r="OZW140" s="125"/>
      <c r="OZX140" s="126"/>
      <c r="OZY140" s="124" t="s">
        <v>237</v>
      </c>
      <c r="OZZ140" s="125"/>
      <c r="PAA140" s="125"/>
      <c r="PAB140" s="125"/>
      <c r="PAC140" s="125"/>
      <c r="PAD140" s="125"/>
      <c r="PAE140" s="125"/>
      <c r="PAF140" s="126"/>
      <c r="PAG140" s="124" t="s">
        <v>237</v>
      </c>
      <c r="PAH140" s="125"/>
      <c r="PAI140" s="125"/>
      <c r="PAJ140" s="125"/>
      <c r="PAK140" s="125"/>
      <c r="PAL140" s="125"/>
      <c r="PAM140" s="125"/>
      <c r="PAN140" s="126"/>
      <c r="PAO140" s="124" t="s">
        <v>237</v>
      </c>
      <c r="PAP140" s="125"/>
      <c r="PAQ140" s="125"/>
      <c r="PAR140" s="125"/>
      <c r="PAS140" s="125"/>
      <c r="PAT140" s="125"/>
      <c r="PAU140" s="125"/>
      <c r="PAV140" s="126"/>
      <c r="PAW140" s="124" t="s">
        <v>237</v>
      </c>
      <c r="PAX140" s="125"/>
      <c r="PAY140" s="125"/>
      <c r="PAZ140" s="125"/>
      <c r="PBA140" s="125"/>
      <c r="PBB140" s="125"/>
      <c r="PBC140" s="125"/>
      <c r="PBD140" s="126"/>
      <c r="PBE140" s="124" t="s">
        <v>237</v>
      </c>
      <c r="PBF140" s="125"/>
      <c r="PBG140" s="125"/>
      <c r="PBH140" s="125"/>
      <c r="PBI140" s="125"/>
      <c r="PBJ140" s="125"/>
      <c r="PBK140" s="125"/>
      <c r="PBL140" s="126"/>
      <c r="PBM140" s="124" t="s">
        <v>237</v>
      </c>
      <c r="PBN140" s="125"/>
      <c r="PBO140" s="125"/>
      <c r="PBP140" s="125"/>
      <c r="PBQ140" s="125"/>
      <c r="PBR140" s="125"/>
      <c r="PBS140" s="125"/>
      <c r="PBT140" s="126"/>
      <c r="PBU140" s="124" t="s">
        <v>237</v>
      </c>
      <c r="PBV140" s="125"/>
      <c r="PBW140" s="125"/>
      <c r="PBX140" s="125"/>
      <c r="PBY140" s="125"/>
      <c r="PBZ140" s="125"/>
      <c r="PCA140" s="125"/>
      <c r="PCB140" s="126"/>
      <c r="PCC140" s="124" t="s">
        <v>237</v>
      </c>
      <c r="PCD140" s="125"/>
      <c r="PCE140" s="125"/>
      <c r="PCF140" s="125"/>
      <c r="PCG140" s="125"/>
      <c r="PCH140" s="125"/>
      <c r="PCI140" s="125"/>
      <c r="PCJ140" s="126"/>
      <c r="PCK140" s="124" t="s">
        <v>237</v>
      </c>
      <c r="PCL140" s="125"/>
      <c r="PCM140" s="125"/>
      <c r="PCN140" s="125"/>
      <c r="PCO140" s="125"/>
      <c r="PCP140" s="125"/>
      <c r="PCQ140" s="125"/>
      <c r="PCR140" s="126"/>
      <c r="PCS140" s="124" t="s">
        <v>237</v>
      </c>
      <c r="PCT140" s="125"/>
      <c r="PCU140" s="125"/>
      <c r="PCV140" s="125"/>
      <c r="PCW140" s="125"/>
      <c r="PCX140" s="125"/>
      <c r="PCY140" s="125"/>
      <c r="PCZ140" s="126"/>
      <c r="PDA140" s="124" t="s">
        <v>237</v>
      </c>
      <c r="PDB140" s="125"/>
      <c r="PDC140" s="125"/>
      <c r="PDD140" s="125"/>
      <c r="PDE140" s="125"/>
      <c r="PDF140" s="125"/>
      <c r="PDG140" s="125"/>
      <c r="PDH140" s="126"/>
      <c r="PDI140" s="124" t="s">
        <v>237</v>
      </c>
      <c r="PDJ140" s="125"/>
      <c r="PDK140" s="125"/>
      <c r="PDL140" s="125"/>
      <c r="PDM140" s="125"/>
      <c r="PDN140" s="125"/>
      <c r="PDO140" s="125"/>
      <c r="PDP140" s="126"/>
      <c r="PDQ140" s="124" t="s">
        <v>237</v>
      </c>
      <c r="PDR140" s="125"/>
      <c r="PDS140" s="125"/>
      <c r="PDT140" s="125"/>
      <c r="PDU140" s="125"/>
      <c r="PDV140" s="125"/>
      <c r="PDW140" s="125"/>
      <c r="PDX140" s="126"/>
      <c r="PDY140" s="124" t="s">
        <v>237</v>
      </c>
      <c r="PDZ140" s="125"/>
      <c r="PEA140" s="125"/>
      <c r="PEB140" s="125"/>
      <c r="PEC140" s="125"/>
      <c r="PED140" s="125"/>
      <c r="PEE140" s="125"/>
      <c r="PEF140" s="126"/>
      <c r="PEG140" s="124" t="s">
        <v>237</v>
      </c>
      <c r="PEH140" s="125"/>
      <c r="PEI140" s="125"/>
      <c r="PEJ140" s="125"/>
      <c r="PEK140" s="125"/>
      <c r="PEL140" s="125"/>
      <c r="PEM140" s="125"/>
      <c r="PEN140" s="126"/>
      <c r="PEO140" s="124" t="s">
        <v>237</v>
      </c>
      <c r="PEP140" s="125"/>
      <c r="PEQ140" s="125"/>
      <c r="PER140" s="125"/>
      <c r="PES140" s="125"/>
      <c r="PET140" s="125"/>
      <c r="PEU140" s="125"/>
      <c r="PEV140" s="126"/>
      <c r="PEW140" s="124" t="s">
        <v>237</v>
      </c>
      <c r="PEX140" s="125"/>
      <c r="PEY140" s="125"/>
      <c r="PEZ140" s="125"/>
      <c r="PFA140" s="125"/>
      <c r="PFB140" s="125"/>
      <c r="PFC140" s="125"/>
      <c r="PFD140" s="126"/>
      <c r="PFE140" s="124" t="s">
        <v>237</v>
      </c>
      <c r="PFF140" s="125"/>
      <c r="PFG140" s="125"/>
      <c r="PFH140" s="125"/>
      <c r="PFI140" s="125"/>
      <c r="PFJ140" s="125"/>
      <c r="PFK140" s="125"/>
      <c r="PFL140" s="126"/>
      <c r="PFM140" s="124" t="s">
        <v>237</v>
      </c>
      <c r="PFN140" s="125"/>
      <c r="PFO140" s="125"/>
      <c r="PFP140" s="125"/>
      <c r="PFQ140" s="125"/>
      <c r="PFR140" s="125"/>
      <c r="PFS140" s="125"/>
      <c r="PFT140" s="126"/>
      <c r="PFU140" s="124" t="s">
        <v>237</v>
      </c>
      <c r="PFV140" s="125"/>
      <c r="PFW140" s="125"/>
      <c r="PFX140" s="125"/>
      <c r="PFY140" s="125"/>
      <c r="PFZ140" s="125"/>
      <c r="PGA140" s="125"/>
      <c r="PGB140" s="126"/>
      <c r="PGC140" s="124" t="s">
        <v>237</v>
      </c>
      <c r="PGD140" s="125"/>
      <c r="PGE140" s="125"/>
      <c r="PGF140" s="125"/>
      <c r="PGG140" s="125"/>
      <c r="PGH140" s="125"/>
      <c r="PGI140" s="125"/>
      <c r="PGJ140" s="126"/>
      <c r="PGK140" s="124" t="s">
        <v>237</v>
      </c>
      <c r="PGL140" s="125"/>
      <c r="PGM140" s="125"/>
      <c r="PGN140" s="125"/>
      <c r="PGO140" s="125"/>
      <c r="PGP140" s="125"/>
      <c r="PGQ140" s="125"/>
      <c r="PGR140" s="126"/>
      <c r="PGS140" s="124" t="s">
        <v>237</v>
      </c>
      <c r="PGT140" s="125"/>
      <c r="PGU140" s="125"/>
      <c r="PGV140" s="125"/>
      <c r="PGW140" s="125"/>
      <c r="PGX140" s="125"/>
      <c r="PGY140" s="125"/>
      <c r="PGZ140" s="126"/>
      <c r="PHA140" s="124" t="s">
        <v>237</v>
      </c>
      <c r="PHB140" s="125"/>
      <c r="PHC140" s="125"/>
      <c r="PHD140" s="125"/>
      <c r="PHE140" s="125"/>
      <c r="PHF140" s="125"/>
      <c r="PHG140" s="125"/>
      <c r="PHH140" s="126"/>
      <c r="PHI140" s="124" t="s">
        <v>237</v>
      </c>
      <c r="PHJ140" s="125"/>
      <c r="PHK140" s="125"/>
      <c r="PHL140" s="125"/>
      <c r="PHM140" s="125"/>
      <c r="PHN140" s="125"/>
      <c r="PHO140" s="125"/>
      <c r="PHP140" s="126"/>
      <c r="PHQ140" s="124" t="s">
        <v>237</v>
      </c>
      <c r="PHR140" s="125"/>
      <c r="PHS140" s="125"/>
      <c r="PHT140" s="125"/>
      <c r="PHU140" s="125"/>
      <c r="PHV140" s="125"/>
      <c r="PHW140" s="125"/>
      <c r="PHX140" s="126"/>
      <c r="PHY140" s="124" t="s">
        <v>237</v>
      </c>
      <c r="PHZ140" s="125"/>
      <c r="PIA140" s="125"/>
      <c r="PIB140" s="125"/>
      <c r="PIC140" s="125"/>
      <c r="PID140" s="125"/>
      <c r="PIE140" s="125"/>
      <c r="PIF140" s="126"/>
      <c r="PIG140" s="124" t="s">
        <v>237</v>
      </c>
      <c r="PIH140" s="125"/>
      <c r="PII140" s="125"/>
      <c r="PIJ140" s="125"/>
      <c r="PIK140" s="125"/>
      <c r="PIL140" s="125"/>
      <c r="PIM140" s="125"/>
      <c r="PIN140" s="126"/>
      <c r="PIO140" s="124" t="s">
        <v>237</v>
      </c>
      <c r="PIP140" s="125"/>
      <c r="PIQ140" s="125"/>
      <c r="PIR140" s="125"/>
      <c r="PIS140" s="125"/>
      <c r="PIT140" s="125"/>
      <c r="PIU140" s="125"/>
      <c r="PIV140" s="126"/>
      <c r="PIW140" s="124" t="s">
        <v>237</v>
      </c>
      <c r="PIX140" s="125"/>
      <c r="PIY140" s="125"/>
      <c r="PIZ140" s="125"/>
      <c r="PJA140" s="125"/>
      <c r="PJB140" s="125"/>
      <c r="PJC140" s="125"/>
      <c r="PJD140" s="126"/>
      <c r="PJE140" s="124" t="s">
        <v>237</v>
      </c>
      <c r="PJF140" s="125"/>
      <c r="PJG140" s="125"/>
      <c r="PJH140" s="125"/>
      <c r="PJI140" s="125"/>
      <c r="PJJ140" s="125"/>
      <c r="PJK140" s="125"/>
      <c r="PJL140" s="126"/>
      <c r="PJM140" s="124" t="s">
        <v>237</v>
      </c>
      <c r="PJN140" s="125"/>
      <c r="PJO140" s="125"/>
      <c r="PJP140" s="125"/>
      <c r="PJQ140" s="125"/>
      <c r="PJR140" s="125"/>
      <c r="PJS140" s="125"/>
      <c r="PJT140" s="126"/>
      <c r="PJU140" s="124" t="s">
        <v>237</v>
      </c>
      <c r="PJV140" s="125"/>
      <c r="PJW140" s="125"/>
      <c r="PJX140" s="125"/>
      <c r="PJY140" s="125"/>
      <c r="PJZ140" s="125"/>
      <c r="PKA140" s="125"/>
      <c r="PKB140" s="126"/>
      <c r="PKC140" s="124" t="s">
        <v>237</v>
      </c>
      <c r="PKD140" s="125"/>
      <c r="PKE140" s="125"/>
      <c r="PKF140" s="125"/>
      <c r="PKG140" s="125"/>
      <c r="PKH140" s="125"/>
      <c r="PKI140" s="125"/>
      <c r="PKJ140" s="126"/>
      <c r="PKK140" s="124" t="s">
        <v>237</v>
      </c>
      <c r="PKL140" s="125"/>
      <c r="PKM140" s="125"/>
      <c r="PKN140" s="125"/>
      <c r="PKO140" s="125"/>
      <c r="PKP140" s="125"/>
      <c r="PKQ140" s="125"/>
      <c r="PKR140" s="126"/>
      <c r="PKS140" s="124" t="s">
        <v>237</v>
      </c>
      <c r="PKT140" s="125"/>
      <c r="PKU140" s="125"/>
      <c r="PKV140" s="125"/>
      <c r="PKW140" s="125"/>
      <c r="PKX140" s="125"/>
      <c r="PKY140" s="125"/>
      <c r="PKZ140" s="126"/>
      <c r="PLA140" s="124" t="s">
        <v>237</v>
      </c>
      <c r="PLB140" s="125"/>
      <c r="PLC140" s="125"/>
      <c r="PLD140" s="125"/>
      <c r="PLE140" s="125"/>
      <c r="PLF140" s="125"/>
      <c r="PLG140" s="125"/>
      <c r="PLH140" s="126"/>
      <c r="PLI140" s="124" t="s">
        <v>237</v>
      </c>
      <c r="PLJ140" s="125"/>
      <c r="PLK140" s="125"/>
      <c r="PLL140" s="125"/>
      <c r="PLM140" s="125"/>
      <c r="PLN140" s="125"/>
      <c r="PLO140" s="125"/>
      <c r="PLP140" s="126"/>
      <c r="PLQ140" s="124" t="s">
        <v>237</v>
      </c>
      <c r="PLR140" s="125"/>
      <c r="PLS140" s="125"/>
      <c r="PLT140" s="125"/>
      <c r="PLU140" s="125"/>
      <c r="PLV140" s="125"/>
      <c r="PLW140" s="125"/>
      <c r="PLX140" s="126"/>
      <c r="PLY140" s="124" t="s">
        <v>237</v>
      </c>
      <c r="PLZ140" s="125"/>
      <c r="PMA140" s="125"/>
      <c r="PMB140" s="125"/>
      <c r="PMC140" s="125"/>
      <c r="PMD140" s="125"/>
      <c r="PME140" s="125"/>
      <c r="PMF140" s="126"/>
      <c r="PMG140" s="124" t="s">
        <v>237</v>
      </c>
      <c r="PMH140" s="125"/>
      <c r="PMI140" s="125"/>
      <c r="PMJ140" s="125"/>
      <c r="PMK140" s="125"/>
      <c r="PML140" s="125"/>
      <c r="PMM140" s="125"/>
      <c r="PMN140" s="126"/>
      <c r="PMO140" s="124" t="s">
        <v>237</v>
      </c>
      <c r="PMP140" s="125"/>
      <c r="PMQ140" s="125"/>
      <c r="PMR140" s="125"/>
      <c r="PMS140" s="125"/>
      <c r="PMT140" s="125"/>
      <c r="PMU140" s="125"/>
      <c r="PMV140" s="126"/>
      <c r="PMW140" s="124" t="s">
        <v>237</v>
      </c>
      <c r="PMX140" s="125"/>
      <c r="PMY140" s="125"/>
      <c r="PMZ140" s="125"/>
      <c r="PNA140" s="125"/>
      <c r="PNB140" s="125"/>
      <c r="PNC140" s="125"/>
      <c r="PND140" s="126"/>
      <c r="PNE140" s="124" t="s">
        <v>237</v>
      </c>
      <c r="PNF140" s="125"/>
      <c r="PNG140" s="125"/>
      <c r="PNH140" s="125"/>
      <c r="PNI140" s="125"/>
      <c r="PNJ140" s="125"/>
      <c r="PNK140" s="125"/>
      <c r="PNL140" s="126"/>
      <c r="PNM140" s="124" t="s">
        <v>237</v>
      </c>
      <c r="PNN140" s="125"/>
      <c r="PNO140" s="125"/>
      <c r="PNP140" s="125"/>
      <c r="PNQ140" s="125"/>
      <c r="PNR140" s="125"/>
      <c r="PNS140" s="125"/>
      <c r="PNT140" s="126"/>
      <c r="PNU140" s="124" t="s">
        <v>237</v>
      </c>
      <c r="PNV140" s="125"/>
      <c r="PNW140" s="125"/>
      <c r="PNX140" s="125"/>
      <c r="PNY140" s="125"/>
      <c r="PNZ140" s="125"/>
      <c r="POA140" s="125"/>
      <c r="POB140" s="126"/>
      <c r="POC140" s="124" t="s">
        <v>237</v>
      </c>
      <c r="POD140" s="125"/>
      <c r="POE140" s="125"/>
      <c r="POF140" s="125"/>
      <c r="POG140" s="125"/>
      <c r="POH140" s="125"/>
      <c r="POI140" s="125"/>
      <c r="POJ140" s="126"/>
      <c r="POK140" s="124" t="s">
        <v>237</v>
      </c>
      <c r="POL140" s="125"/>
      <c r="POM140" s="125"/>
      <c r="PON140" s="125"/>
      <c r="POO140" s="125"/>
      <c r="POP140" s="125"/>
      <c r="POQ140" s="125"/>
      <c r="POR140" s="126"/>
      <c r="POS140" s="124" t="s">
        <v>237</v>
      </c>
      <c r="POT140" s="125"/>
      <c r="POU140" s="125"/>
      <c r="POV140" s="125"/>
      <c r="POW140" s="125"/>
      <c r="POX140" s="125"/>
      <c r="POY140" s="125"/>
      <c r="POZ140" s="126"/>
      <c r="PPA140" s="124" t="s">
        <v>237</v>
      </c>
      <c r="PPB140" s="125"/>
      <c r="PPC140" s="125"/>
      <c r="PPD140" s="125"/>
      <c r="PPE140" s="125"/>
      <c r="PPF140" s="125"/>
      <c r="PPG140" s="125"/>
      <c r="PPH140" s="126"/>
      <c r="PPI140" s="124" t="s">
        <v>237</v>
      </c>
      <c r="PPJ140" s="125"/>
      <c r="PPK140" s="125"/>
      <c r="PPL140" s="125"/>
      <c r="PPM140" s="125"/>
      <c r="PPN140" s="125"/>
      <c r="PPO140" s="125"/>
      <c r="PPP140" s="126"/>
      <c r="PPQ140" s="124" t="s">
        <v>237</v>
      </c>
      <c r="PPR140" s="125"/>
      <c r="PPS140" s="125"/>
      <c r="PPT140" s="125"/>
      <c r="PPU140" s="125"/>
      <c r="PPV140" s="125"/>
      <c r="PPW140" s="125"/>
      <c r="PPX140" s="126"/>
      <c r="PPY140" s="124" t="s">
        <v>237</v>
      </c>
      <c r="PPZ140" s="125"/>
      <c r="PQA140" s="125"/>
      <c r="PQB140" s="125"/>
      <c r="PQC140" s="125"/>
      <c r="PQD140" s="125"/>
      <c r="PQE140" s="125"/>
      <c r="PQF140" s="126"/>
      <c r="PQG140" s="124" t="s">
        <v>237</v>
      </c>
      <c r="PQH140" s="125"/>
      <c r="PQI140" s="125"/>
      <c r="PQJ140" s="125"/>
      <c r="PQK140" s="125"/>
      <c r="PQL140" s="125"/>
      <c r="PQM140" s="125"/>
      <c r="PQN140" s="126"/>
      <c r="PQO140" s="124" t="s">
        <v>237</v>
      </c>
      <c r="PQP140" s="125"/>
      <c r="PQQ140" s="125"/>
      <c r="PQR140" s="125"/>
      <c r="PQS140" s="125"/>
      <c r="PQT140" s="125"/>
      <c r="PQU140" s="125"/>
      <c r="PQV140" s="126"/>
      <c r="PQW140" s="124" t="s">
        <v>237</v>
      </c>
      <c r="PQX140" s="125"/>
      <c r="PQY140" s="125"/>
      <c r="PQZ140" s="125"/>
      <c r="PRA140" s="125"/>
      <c r="PRB140" s="125"/>
      <c r="PRC140" s="125"/>
      <c r="PRD140" s="126"/>
      <c r="PRE140" s="124" t="s">
        <v>237</v>
      </c>
      <c r="PRF140" s="125"/>
      <c r="PRG140" s="125"/>
      <c r="PRH140" s="125"/>
      <c r="PRI140" s="125"/>
      <c r="PRJ140" s="125"/>
      <c r="PRK140" s="125"/>
      <c r="PRL140" s="126"/>
      <c r="PRM140" s="124" t="s">
        <v>237</v>
      </c>
      <c r="PRN140" s="125"/>
      <c r="PRO140" s="125"/>
      <c r="PRP140" s="125"/>
      <c r="PRQ140" s="125"/>
      <c r="PRR140" s="125"/>
      <c r="PRS140" s="125"/>
      <c r="PRT140" s="126"/>
      <c r="PRU140" s="124" t="s">
        <v>237</v>
      </c>
      <c r="PRV140" s="125"/>
      <c r="PRW140" s="125"/>
      <c r="PRX140" s="125"/>
      <c r="PRY140" s="125"/>
      <c r="PRZ140" s="125"/>
      <c r="PSA140" s="125"/>
      <c r="PSB140" s="126"/>
      <c r="PSC140" s="124" t="s">
        <v>237</v>
      </c>
      <c r="PSD140" s="125"/>
      <c r="PSE140" s="125"/>
      <c r="PSF140" s="125"/>
      <c r="PSG140" s="125"/>
      <c r="PSH140" s="125"/>
      <c r="PSI140" s="125"/>
      <c r="PSJ140" s="126"/>
      <c r="PSK140" s="124" t="s">
        <v>237</v>
      </c>
      <c r="PSL140" s="125"/>
      <c r="PSM140" s="125"/>
      <c r="PSN140" s="125"/>
      <c r="PSO140" s="125"/>
      <c r="PSP140" s="125"/>
      <c r="PSQ140" s="125"/>
      <c r="PSR140" s="126"/>
      <c r="PSS140" s="124" t="s">
        <v>237</v>
      </c>
      <c r="PST140" s="125"/>
      <c r="PSU140" s="125"/>
      <c r="PSV140" s="125"/>
      <c r="PSW140" s="125"/>
      <c r="PSX140" s="125"/>
      <c r="PSY140" s="125"/>
      <c r="PSZ140" s="126"/>
      <c r="PTA140" s="124" t="s">
        <v>237</v>
      </c>
      <c r="PTB140" s="125"/>
      <c r="PTC140" s="125"/>
      <c r="PTD140" s="125"/>
      <c r="PTE140" s="125"/>
      <c r="PTF140" s="125"/>
      <c r="PTG140" s="125"/>
      <c r="PTH140" s="126"/>
      <c r="PTI140" s="124" t="s">
        <v>237</v>
      </c>
      <c r="PTJ140" s="125"/>
      <c r="PTK140" s="125"/>
      <c r="PTL140" s="125"/>
      <c r="PTM140" s="125"/>
      <c r="PTN140" s="125"/>
      <c r="PTO140" s="125"/>
      <c r="PTP140" s="126"/>
      <c r="PTQ140" s="124" t="s">
        <v>237</v>
      </c>
      <c r="PTR140" s="125"/>
      <c r="PTS140" s="125"/>
      <c r="PTT140" s="125"/>
      <c r="PTU140" s="125"/>
      <c r="PTV140" s="125"/>
      <c r="PTW140" s="125"/>
      <c r="PTX140" s="126"/>
      <c r="PTY140" s="124" t="s">
        <v>237</v>
      </c>
      <c r="PTZ140" s="125"/>
      <c r="PUA140" s="125"/>
      <c r="PUB140" s="125"/>
      <c r="PUC140" s="125"/>
      <c r="PUD140" s="125"/>
      <c r="PUE140" s="125"/>
      <c r="PUF140" s="126"/>
      <c r="PUG140" s="124" t="s">
        <v>237</v>
      </c>
      <c r="PUH140" s="125"/>
      <c r="PUI140" s="125"/>
      <c r="PUJ140" s="125"/>
      <c r="PUK140" s="125"/>
      <c r="PUL140" s="125"/>
      <c r="PUM140" s="125"/>
      <c r="PUN140" s="126"/>
      <c r="PUO140" s="124" t="s">
        <v>237</v>
      </c>
      <c r="PUP140" s="125"/>
      <c r="PUQ140" s="125"/>
      <c r="PUR140" s="125"/>
      <c r="PUS140" s="125"/>
      <c r="PUT140" s="125"/>
      <c r="PUU140" s="125"/>
      <c r="PUV140" s="126"/>
      <c r="PUW140" s="124" t="s">
        <v>237</v>
      </c>
      <c r="PUX140" s="125"/>
      <c r="PUY140" s="125"/>
      <c r="PUZ140" s="125"/>
      <c r="PVA140" s="125"/>
      <c r="PVB140" s="125"/>
      <c r="PVC140" s="125"/>
      <c r="PVD140" s="126"/>
      <c r="PVE140" s="124" t="s">
        <v>237</v>
      </c>
      <c r="PVF140" s="125"/>
      <c r="PVG140" s="125"/>
      <c r="PVH140" s="125"/>
      <c r="PVI140" s="125"/>
      <c r="PVJ140" s="125"/>
      <c r="PVK140" s="125"/>
      <c r="PVL140" s="126"/>
      <c r="PVM140" s="124" t="s">
        <v>237</v>
      </c>
      <c r="PVN140" s="125"/>
      <c r="PVO140" s="125"/>
      <c r="PVP140" s="125"/>
      <c r="PVQ140" s="125"/>
      <c r="PVR140" s="125"/>
      <c r="PVS140" s="125"/>
      <c r="PVT140" s="126"/>
      <c r="PVU140" s="124" t="s">
        <v>237</v>
      </c>
      <c r="PVV140" s="125"/>
      <c r="PVW140" s="125"/>
      <c r="PVX140" s="125"/>
      <c r="PVY140" s="125"/>
      <c r="PVZ140" s="125"/>
      <c r="PWA140" s="125"/>
      <c r="PWB140" s="126"/>
      <c r="PWC140" s="124" t="s">
        <v>237</v>
      </c>
      <c r="PWD140" s="125"/>
      <c r="PWE140" s="125"/>
      <c r="PWF140" s="125"/>
      <c r="PWG140" s="125"/>
      <c r="PWH140" s="125"/>
      <c r="PWI140" s="125"/>
      <c r="PWJ140" s="126"/>
      <c r="PWK140" s="124" t="s">
        <v>237</v>
      </c>
      <c r="PWL140" s="125"/>
      <c r="PWM140" s="125"/>
      <c r="PWN140" s="125"/>
      <c r="PWO140" s="125"/>
      <c r="PWP140" s="125"/>
      <c r="PWQ140" s="125"/>
      <c r="PWR140" s="126"/>
      <c r="PWS140" s="124" t="s">
        <v>237</v>
      </c>
      <c r="PWT140" s="125"/>
      <c r="PWU140" s="125"/>
      <c r="PWV140" s="125"/>
      <c r="PWW140" s="125"/>
      <c r="PWX140" s="125"/>
      <c r="PWY140" s="125"/>
      <c r="PWZ140" s="126"/>
      <c r="PXA140" s="124" t="s">
        <v>237</v>
      </c>
      <c r="PXB140" s="125"/>
      <c r="PXC140" s="125"/>
      <c r="PXD140" s="125"/>
      <c r="PXE140" s="125"/>
      <c r="PXF140" s="125"/>
      <c r="PXG140" s="125"/>
      <c r="PXH140" s="126"/>
      <c r="PXI140" s="124" t="s">
        <v>237</v>
      </c>
      <c r="PXJ140" s="125"/>
      <c r="PXK140" s="125"/>
      <c r="PXL140" s="125"/>
      <c r="PXM140" s="125"/>
      <c r="PXN140" s="125"/>
      <c r="PXO140" s="125"/>
      <c r="PXP140" s="126"/>
      <c r="PXQ140" s="124" t="s">
        <v>237</v>
      </c>
      <c r="PXR140" s="125"/>
      <c r="PXS140" s="125"/>
      <c r="PXT140" s="125"/>
      <c r="PXU140" s="125"/>
      <c r="PXV140" s="125"/>
      <c r="PXW140" s="125"/>
      <c r="PXX140" s="126"/>
      <c r="PXY140" s="124" t="s">
        <v>237</v>
      </c>
      <c r="PXZ140" s="125"/>
      <c r="PYA140" s="125"/>
      <c r="PYB140" s="125"/>
      <c r="PYC140" s="125"/>
      <c r="PYD140" s="125"/>
      <c r="PYE140" s="125"/>
      <c r="PYF140" s="126"/>
      <c r="PYG140" s="124" t="s">
        <v>237</v>
      </c>
      <c r="PYH140" s="125"/>
      <c r="PYI140" s="125"/>
      <c r="PYJ140" s="125"/>
      <c r="PYK140" s="125"/>
      <c r="PYL140" s="125"/>
      <c r="PYM140" s="125"/>
      <c r="PYN140" s="126"/>
      <c r="PYO140" s="124" t="s">
        <v>237</v>
      </c>
      <c r="PYP140" s="125"/>
      <c r="PYQ140" s="125"/>
      <c r="PYR140" s="125"/>
      <c r="PYS140" s="125"/>
      <c r="PYT140" s="125"/>
      <c r="PYU140" s="125"/>
      <c r="PYV140" s="126"/>
      <c r="PYW140" s="124" t="s">
        <v>237</v>
      </c>
      <c r="PYX140" s="125"/>
      <c r="PYY140" s="125"/>
      <c r="PYZ140" s="125"/>
      <c r="PZA140" s="125"/>
      <c r="PZB140" s="125"/>
      <c r="PZC140" s="125"/>
      <c r="PZD140" s="126"/>
      <c r="PZE140" s="124" t="s">
        <v>237</v>
      </c>
      <c r="PZF140" s="125"/>
      <c r="PZG140" s="125"/>
      <c r="PZH140" s="125"/>
      <c r="PZI140" s="125"/>
      <c r="PZJ140" s="125"/>
      <c r="PZK140" s="125"/>
      <c r="PZL140" s="126"/>
      <c r="PZM140" s="124" t="s">
        <v>237</v>
      </c>
      <c r="PZN140" s="125"/>
      <c r="PZO140" s="125"/>
      <c r="PZP140" s="125"/>
      <c r="PZQ140" s="125"/>
      <c r="PZR140" s="125"/>
      <c r="PZS140" s="125"/>
      <c r="PZT140" s="126"/>
      <c r="PZU140" s="124" t="s">
        <v>237</v>
      </c>
      <c r="PZV140" s="125"/>
      <c r="PZW140" s="125"/>
      <c r="PZX140" s="125"/>
      <c r="PZY140" s="125"/>
      <c r="PZZ140" s="125"/>
      <c r="QAA140" s="125"/>
      <c r="QAB140" s="126"/>
      <c r="QAC140" s="124" t="s">
        <v>237</v>
      </c>
      <c r="QAD140" s="125"/>
      <c r="QAE140" s="125"/>
      <c r="QAF140" s="125"/>
      <c r="QAG140" s="125"/>
      <c r="QAH140" s="125"/>
      <c r="QAI140" s="125"/>
      <c r="QAJ140" s="126"/>
      <c r="QAK140" s="124" t="s">
        <v>237</v>
      </c>
      <c r="QAL140" s="125"/>
      <c r="QAM140" s="125"/>
      <c r="QAN140" s="125"/>
      <c r="QAO140" s="125"/>
      <c r="QAP140" s="125"/>
      <c r="QAQ140" s="125"/>
      <c r="QAR140" s="126"/>
      <c r="QAS140" s="124" t="s">
        <v>237</v>
      </c>
      <c r="QAT140" s="125"/>
      <c r="QAU140" s="125"/>
      <c r="QAV140" s="125"/>
      <c r="QAW140" s="125"/>
      <c r="QAX140" s="125"/>
      <c r="QAY140" s="125"/>
      <c r="QAZ140" s="126"/>
      <c r="QBA140" s="124" t="s">
        <v>237</v>
      </c>
      <c r="QBB140" s="125"/>
      <c r="QBC140" s="125"/>
      <c r="QBD140" s="125"/>
      <c r="QBE140" s="125"/>
      <c r="QBF140" s="125"/>
      <c r="QBG140" s="125"/>
      <c r="QBH140" s="126"/>
      <c r="QBI140" s="124" t="s">
        <v>237</v>
      </c>
      <c r="QBJ140" s="125"/>
      <c r="QBK140" s="125"/>
      <c r="QBL140" s="125"/>
      <c r="QBM140" s="125"/>
      <c r="QBN140" s="125"/>
      <c r="QBO140" s="125"/>
      <c r="QBP140" s="126"/>
      <c r="QBQ140" s="124" t="s">
        <v>237</v>
      </c>
      <c r="QBR140" s="125"/>
      <c r="QBS140" s="125"/>
      <c r="QBT140" s="125"/>
      <c r="QBU140" s="125"/>
      <c r="QBV140" s="125"/>
      <c r="QBW140" s="125"/>
      <c r="QBX140" s="126"/>
      <c r="QBY140" s="124" t="s">
        <v>237</v>
      </c>
      <c r="QBZ140" s="125"/>
      <c r="QCA140" s="125"/>
      <c r="QCB140" s="125"/>
      <c r="QCC140" s="125"/>
      <c r="QCD140" s="125"/>
      <c r="QCE140" s="125"/>
      <c r="QCF140" s="126"/>
      <c r="QCG140" s="124" t="s">
        <v>237</v>
      </c>
      <c r="QCH140" s="125"/>
      <c r="QCI140" s="125"/>
      <c r="QCJ140" s="125"/>
      <c r="QCK140" s="125"/>
      <c r="QCL140" s="125"/>
      <c r="QCM140" s="125"/>
      <c r="QCN140" s="126"/>
      <c r="QCO140" s="124" t="s">
        <v>237</v>
      </c>
      <c r="QCP140" s="125"/>
      <c r="QCQ140" s="125"/>
      <c r="QCR140" s="125"/>
      <c r="QCS140" s="125"/>
      <c r="QCT140" s="125"/>
      <c r="QCU140" s="125"/>
      <c r="QCV140" s="126"/>
      <c r="QCW140" s="124" t="s">
        <v>237</v>
      </c>
      <c r="QCX140" s="125"/>
      <c r="QCY140" s="125"/>
      <c r="QCZ140" s="125"/>
      <c r="QDA140" s="125"/>
      <c r="QDB140" s="125"/>
      <c r="QDC140" s="125"/>
      <c r="QDD140" s="126"/>
      <c r="QDE140" s="124" t="s">
        <v>237</v>
      </c>
      <c r="QDF140" s="125"/>
      <c r="QDG140" s="125"/>
      <c r="QDH140" s="125"/>
      <c r="QDI140" s="125"/>
      <c r="QDJ140" s="125"/>
      <c r="QDK140" s="125"/>
      <c r="QDL140" s="126"/>
      <c r="QDM140" s="124" t="s">
        <v>237</v>
      </c>
      <c r="QDN140" s="125"/>
      <c r="QDO140" s="125"/>
      <c r="QDP140" s="125"/>
      <c r="QDQ140" s="125"/>
      <c r="QDR140" s="125"/>
      <c r="QDS140" s="125"/>
      <c r="QDT140" s="126"/>
      <c r="QDU140" s="124" t="s">
        <v>237</v>
      </c>
      <c r="QDV140" s="125"/>
      <c r="QDW140" s="125"/>
      <c r="QDX140" s="125"/>
      <c r="QDY140" s="125"/>
      <c r="QDZ140" s="125"/>
      <c r="QEA140" s="125"/>
      <c r="QEB140" s="126"/>
      <c r="QEC140" s="124" t="s">
        <v>237</v>
      </c>
      <c r="QED140" s="125"/>
      <c r="QEE140" s="125"/>
      <c r="QEF140" s="125"/>
      <c r="QEG140" s="125"/>
      <c r="QEH140" s="125"/>
      <c r="QEI140" s="125"/>
      <c r="QEJ140" s="126"/>
      <c r="QEK140" s="124" t="s">
        <v>237</v>
      </c>
      <c r="QEL140" s="125"/>
      <c r="QEM140" s="125"/>
      <c r="QEN140" s="125"/>
      <c r="QEO140" s="125"/>
      <c r="QEP140" s="125"/>
      <c r="QEQ140" s="125"/>
      <c r="QER140" s="126"/>
      <c r="QES140" s="124" t="s">
        <v>237</v>
      </c>
      <c r="QET140" s="125"/>
      <c r="QEU140" s="125"/>
      <c r="QEV140" s="125"/>
      <c r="QEW140" s="125"/>
      <c r="QEX140" s="125"/>
      <c r="QEY140" s="125"/>
      <c r="QEZ140" s="126"/>
      <c r="QFA140" s="124" t="s">
        <v>237</v>
      </c>
      <c r="QFB140" s="125"/>
      <c r="QFC140" s="125"/>
      <c r="QFD140" s="125"/>
      <c r="QFE140" s="125"/>
      <c r="QFF140" s="125"/>
      <c r="QFG140" s="125"/>
      <c r="QFH140" s="126"/>
      <c r="QFI140" s="124" t="s">
        <v>237</v>
      </c>
      <c r="QFJ140" s="125"/>
      <c r="QFK140" s="125"/>
      <c r="QFL140" s="125"/>
      <c r="QFM140" s="125"/>
      <c r="QFN140" s="125"/>
      <c r="QFO140" s="125"/>
      <c r="QFP140" s="126"/>
      <c r="QFQ140" s="124" t="s">
        <v>237</v>
      </c>
      <c r="QFR140" s="125"/>
      <c r="QFS140" s="125"/>
      <c r="QFT140" s="125"/>
      <c r="QFU140" s="125"/>
      <c r="QFV140" s="125"/>
      <c r="QFW140" s="125"/>
      <c r="QFX140" s="126"/>
      <c r="QFY140" s="124" t="s">
        <v>237</v>
      </c>
      <c r="QFZ140" s="125"/>
      <c r="QGA140" s="125"/>
      <c r="QGB140" s="125"/>
      <c r="QGC140" s="125"/>
      <c r="QGD140" s="125"/>
      <c r="QGE140" s="125"/>
      <c r="QGF140" s="126"/>
      <c r="QGG140" s="124" t="s">
        <v>237</v>
      </c>
      <c r="QGH140" s="125"/>
      <c r="QGI140" s="125"/>
      <c r="QGJ140" s="125"/>
      <c r="QGK140" s="125"/>
      <c r="QGL140" s="125"/>
      <c r="QGM140" s="125"/>
      <c r="QGN140" s="126"/>
      <c r="QGO140" s="124" t="s">
        <v>237</v>
      </c>
      <c r="QGP140" s="125"/>
      <c r="QGQ140" s="125"/>
      <c r="QGR140" s="125"/>
      <c r="QGS140" s="125"/>
      <c r="QGT140" s="125"/>
      <c r="QGU140" s="125"/>
      <c r="QGV140" s="126"/>
      <c r="QGW140" s="124" t="s">
        <v>237</v>
      </c>
      <c r="QGX140" s="125"/>
      <c r="QGY140" s="125"/>
      <c r="QGZ140" s="125"/>
      <c r="QHA140" s="125"/>
      <c r="QHB140" s="125"/>
      <c r="QHC140" s="125"/>
      <c r="QHD140" s="126"/>
      <c r="QHE140" s="124" t="s">
        <v>237</v>
      </c>
      <c r="QHF140" s="125"/>
      <c r="QHG140" s="125"/>
      <c r="QHH140" s="125"/>
      <c r="QHI140" s="125"/>
      <c r="QHJ140" s="125"/>
      <c r="QHK140" s="125"/>
      <c r="QHL140" s="126"/>
      <c r="QHM140" s="124" t="s">
        <v>237</v>
      </c>
      <c r="QHN140" s="125"/>
      <c r="QHO140" s="125"/>
      <c r="QHP140" s="125"/>
      <c r="QHQ140" s="125"/>
      <c r="QHR140" s="125"/>
      <c r="QHS140" s="125"/>
      <c r="QHT140" s="126"/>
      <c r="QHU140" s="124" t="s">
        <v>237</v>
      </c>
      <c r="QHV140" s="125"/>
      <c r="QHW140" s="125"/>
      <c r="QHX140" s="125"/>
      <c r="QHY140" s="125"/>
      <c r="QHZ140" s="125"/>
      <c r="QIA140" s="125"/>
      <c r="QIB140" s="126"/>
      <c r="QIC140" s="124" t="s">
        <v>237</v>
      </c>
      <c r="QID140" s="125"/>
      <c r="QIE140" s="125"/>
      <c r="QIF140" s="125"/>
      <c r="QIG140" s="125"/>
      <c r="QIH140" s="125"/>
      <c r="QII140" s="125"/>
      <c r="QIJ140" s="126"/>
      <c r="QIK140" s="124" t="s">
        <v>237</v>
      </c>
      <c r="QIL140" s="125"/>
      <c r="QIM140" s="125"/>
      <c r="QIN140" s="125"/>
      <c r="QIO140" s="125"/>
      <c r="QIP140" s="125"/>
      <c r="QIQ140" s="125"/>
      <c r="QIR140" s="126"/>
      <c r="QIS140" s="124" t="s">
        <v>237</v>
      </c>
      <c r="QIT140" s="125"/>
      <c r="QIU140" s="125"/>
      <c r="QIV140" s="125"/>
      <c r="QIW140" s="125"/>
      <c r="QIX140" s="125"/>
      <c r="QIY140" s="125"/>
      <c r="QIZ140" s="126"/>
      <c r="QJA140" s="124" t="s">
        <v>237</v>
      </c>
      <c r="QJB140" s="125"/>
      <c r="QJC140" s="125"/>
      <c r="QJD140" s="125"/>
      <c r="QJE140" s="125"/>
      <c r="QJF140" s="125"/>
      <c r="QJG140" s="125"/>
      <c r="QJH140" s="126"/>
      <c r="QJI140" s="124" t="s">
        <v>237</v>
      </c>
      <c r="QJJ140" s="125"/>
      <c r="QJK140" s="125"/>
      <c r="QJL140" s="125"/>
      <c r="QJM140" s="125"/>
      <c r="QJN140" s="125"/>
      <c r="QJO140" s="125"/>
      <c r="QJP140" s="126"/>
      <c r="QJQ140" s="124" t="s">
        <v>237</v>
      </c>
      <c r="QJR140" s="125"/>
      <c r="QJS140" s="125"/>
      <c r="QJT140" s="125"/>
      <c r="QJU140" s="125"/>
      <c r="QJV140" s="125"/>
      <c r="QJW140" s="125"/>
      <c r="QJX140" s="126"/>
      <c r="QJY140" s="124" t="s">
        <v>237</v>
      </c>
      <c r="QJZ140" s="125"/>
      <c r="QKA140" s="125"/>
      <c r="QKB140" s="125"/>
      <c r="QKC140" s="125"/>
      <c r="QKD140" s="125"/>
      <c r="QKE140" s="125"/>
      <c r="QKF140" s="126"/>
      <c r="QKG140" s="124" t="s">
        <v>237</v>
      </c>
      <c r="QKH140" s="125"/>
      <c r="QKI140" s="125"/>
      <c r="QKJ140" s="125"/>
      <c r="QKK140" s="125"/>
      <c r="QKL140" s="125"/>
      <c r="QKM140" s="125"/>
      <c r="QKN140" s="126"/>
      <c r="QKO140" s="124" t="s">
        <v>237</v>
      </c>
      <c r="QKP140" s="125"/>
      <c r="QKQ140" s="125"/>
      <c r="QKR140" s="125"/>
      <c r="QKS140" s="125"/>
      <c r="QKT140" s="125"/>
      <c r="QKU140" s="125"/>
      <c r="QKV140" s="126"/>
      <c r="QKW140" s="124" t="s">
        <v>237</v>
      </c>
      <c r="QKX140" s="125"/>
      <c r="QKY140" s="125"/>
      <c r="QKZ140" s="125"/>
      <c r="QLA140" s="125"/>
      <c r="QLB140" s="125"/>
      <c r="QLC140" s="125"/>
      <c r="QLD140" s="126"/>
      <c r="QLE140" s="124" t="s">
        <v>237</v>
      </c>
      <c r="QLF140" s="125"/>
      <c r="QLG140" s="125"/>
      <c r="QLH140" s="125"/>
      <c r="QLI140" s="125"/>
      <c r="QLJ140" s="125"/>
      <c r="QLK140" s="125"/>
      <c r="QLL140" s="126"/>
      <c r="QLM140" s="124" t="s">
        <v>237</v>
      </c>
      <c r="QLN140" s="125"/>
      <c r="QLO140" s="125"/>
      <c r="QLP140" s="125"/>
      <c r="QLQ140" s="125"/>
      <c r="QLR140" s="125"/>
      <c r="QLS140" s="125"/>
      <c r="QLT140" s="126"/>
      <c r="QLU140" s="124" t="s">
        <v>237</v>
      </c>
      <c r="QLV140" s="125"/>
      <c r="QLW140" s="125"/>
      <c r="QLX140" s="125"/>
      <c r="QLY140" s="125"/>
      <c r="QLZ140" s="125"/>
      <c r="QMA140" s="125"/>
      <c r="QMB140" s="126"/>
      <c r="QMC140" s="124" t="s">
        <v>237</v>
      </c>
      <c r="QMD140" s="125"/>
      <c r="QME140" s="125"/>
      <c r="QMF140" s="125"/>
      <c r="QMG140" s="125"/>
      <c r="QMH140" s="125"/>
      <c r="QMI140" s="125"/>
      <c r="QMJ140" s="126"/>
      <c r="QMK140" s="124" t="s">
        <v>237</v>
      </c>
      <c r="QML140" s="125"/>
      <c r="QMM140" s="125"/>
      <c r="QMN140" s="125"/>
      <c r="QMO140" s="125"/>
      <c r="QMP140" s="125"/>
      <c r="QMQ140" s="125"/>
      <c r="QMR140" s="126"/>
      <c r="QMS140" s="124" t="s">
        <v>237</v>
      </c>
      <c r="QMT140" s="125"/>
      <c r="QMU140" s="125"/>
      <c r="QMV140" s="125"/>
      <c r="QMW140" s="125"/>
      <c r="QMX140" s="125"/>
      <c r="QMY140" s="125"/>
      <c r="QMZ140" s="126"/>
      <c r="QNA140" s="124" t="s">
        <v>237</v>
      </c>
      <c r="QNB140" s="125"/>
      <c r="QNC140" s="125"/>
      <c r="QND140" s="125"/>
      <c r="QNE140" s="125"/>
      <c r="QNF140" s="125"/>
      <c r="QNG140" s="125"/>
      <c r="QNH140" s="126"/>
      <c r="QNI140" s="124" t="s">
        <v>237</v>
      </c>
      <c r="QNJ140" s="125"/>
      <c r="QNK140" s="125"/>
      <c r="QNL140" s="125"/>
      <c r="QNM140" s="125"/>
      <c r="QNN140" s="125"/>
      <c r="QNO140" s="125"/>
      <c r="QNP140" s="126"/>
      <c r="QNQ140" s="124" t="s">
        <v>237</v>
      </c>
      <c r="QNR140" s="125"/>
      <c r="QNS140" s="125"/>
      <c r="QNT140" s="125"/>
      <c r="QNU140" s="125"/>
      <c r="QNV140" s="125"/>
      <c r="QNW140" s="125"/>
      <c r="QNX140" s="126"/>
      <c r="QNY140" s="124" t="s">
        <v>237</v>
      </c>
      <c r="QNZ140" s="125"/>
      <c r="QOA140" s="125"/>
      <c r="QOB140" s="125"/>
      <c r="QOC140" s="125"/>
      <c r="QOD140" s="125"/>
      <c r="QOE140" s="125"/>
      <c r="QOF140" s="126"/>
      <c r="QOG140" s="124" t="s">
        <v>237</v>
      </c>
      <c r="QOH140" s="125"/>
      <c r="QOI140" s="125"/>
      <c r="QOJ140" s="125"/>
      <c r="QOK140" s="125"/>
      <c r="QOL140" s="125"/>
      <c r="QOM140" s="125"/>
      <c r="QON140" s="126"/>
      <c r="QOO140" s="124" t="s">
        <v>237</v>
      </c>
      <c r="QOP140" s="125"/>
      <c r="QOQ140" s="125"/>
      <c r="QOR140" s="125"/>
      <c r="QOS140" s="125"/>
      <c r="QOT140" s="125"/>
      <c r="QOU140" s="125"/>
      <c r="QOV140" s="126"/>
      <c r="QOW140" s="124" t="s">
        <v>237</v>
      </c>
      <c r="QOX140" s="125"/>
      <c r="QOY140" s="125"/>
      <c r="QOZ140" s="125"/>
      <c r="QPA140" s="125"/>
      <c r="QPB140" s="125"/>
      <c r="QPC140" s="125"/>
      <c r="QPD140" s="126"/>
      <c r="QPE140" s="124" t="s">
        <v>237</v>
      </c>
      <c r="QPF140" s="125"/>
      <c r="QPG140" s="125"/>
      <c r="QPH140" s="125"/>
      <c r="QPI140" s="125"/>
      <c r="QPJ140" s="125"/>
      <c r="QPK140" s="125"/>
      <c r="QPL140" s="126"/>
      <c r="QPM140" s="124" t="s">
        <v>237</v>
      </c>
      <c r="QPN140" s="125"/>
      <c r="QPO140" s="125"/>
      <c r="QPP140" s="125"/>
      <c r="QPQ140" s="125"/>
      <c r="QPR140" s="125"/>
      <c r="QPS140" s="125"/>
      <c r="QPT140" s="126"/>
      <c r="QPU140" s="124" t="s">
        <v>237</v>
      </c>
      <c r="QPV140" s="125"/>
      <c r="QPW140" s="125"/>
      <c r="QPX140" s="125"/>
      <c r="QPY140" s="125"/>
      <c r="QPZ140" s="125"/>
      <c r="QQA140" s="125"/>
      <c r="QQB140" s="126"/>
      <c r="QQC140" s="124" t="s">
        <v>237</v>
      </c>
      <c r="QQD140" s="125"/>
      <c r="QQE140" s="125"/>
      <c r="QQF140" s="125"/>
      <c r="QQG140" s="125"/>
      <c r="QQH140" s="125"/>
      <c r="QQI140" s="125"/>
      <c r="QQJ140" s="126"/>
      <c r="QQK140" s="124" t="s">
        <v>237</v>
      </c>
      <c r="QQL140" s="125"/>
      <c r="QQM140" s="125"/>
      <c r="QQN140" s="125"/>
      <c r="QQO140" s="125"/>
      <c r="QQP140" s="125"/>
      <c r="QQQ140" s="125"/>
      <c r="QQR140" s="126"/>
      <c r="QQS140" s="124" t="s">
        <v>237</v>
      </c>
      <c r="QQT140" s="125"/>
      <c r="QQU140" s="125"/>
      <c r="QQV140" s="125"/>
      <c r="QQW140" s="125"/>
      <c r="QQX140" s="125"/>
      <c r="QQY140" s="125"/>
      <c r="QQZ140" s="126"/>
      <c r="QRA140" s="124" t="s">
        <v>237</v>
      </c>
      <c r="QRB140" s="125"/>
      <c r="QRC140" s="125"/>
      <c r="QRD140" s="125"/>
      <c r="QRE140" s="125"/>
      <c r="QRF140" s="125"/>
      <c r="QRG140" s="125"/>
      <c r="QRH140" s="126"/>
      <c r="QRI140" s="124" t="s">
        <v>237</v>
      </c>
      <c r="QRJ140" s="125"/>
      <c r="QRK140" s="125"/>
      <c r="QRL140" s="125"/>
      <c r="QRM140" s="125"/>
      <c r="QRN140" s="125"/>
      <c r="QRO140" s="125"/>
      <c r="QRP140" s="126"/>
      <c r="QRQ140" s="124" t="s">
        <v>237</v>
      </c>
      <c r="QRR140" s="125"/>
      <c r="QRS140" s="125"/>
      <c r="QRT140" s="125"/>
      <c r="QRU140" s="125"/>
      <c r="QRV140" s="125"/>
      <c r="QRW140" s="125"/>
      <c r="QRX140" s="126"/>
      <c r="QRY140" s="124" t="s">
        <v>237</v>
      </c>
      <c r="QRZ140" s="125"/>
      <c r="QSA140" s="125"/>
      <c r="QSB140" s="125"/>
      <c r="QSC140" s="125"/>
      <c r="QSD140" s="125"/>
      <c r="QSE140" s="125"/>
      <c r="QSF140" s="126"/>
      <c r="QSG140" s="124" t="s">
        <v>237</v>
      </c>
      <c r="QSH140" s="125"/>
      <c r="QSI140" s="125"/>
      <c r="QSJ140" s="125"/>
      <c r="QSK140" s="125"/>
      <c r="QSL140" s="125"/>
      <c r="QSM140" s="125"/>
      <c r="QSN140" s="126"/>
      <c r="QSO140" s="124" t="s">
        <v>237</v>
      </c>
      <c r="QSP140" s="125"/>
      <c r="QSQ140" s="125"/>
      <c r="QSR140" s="125"/>
      <c r="QSS140" s="125"/>
      <c r="QST140" s="125"/>
      <c r="QSU140" s="125"/>
      <c r="QSV140" s="126"/>
      <c r="QSW140" s="124" t="s">
        <v>237</v>
      </c>
      <c r="QSX140" s="125"/>
      <c r="QSY140" s="125"/>
      <c r="QSZ140" s="125"/>
      <c r="QTA140" s="125"/>
      <c r="QTB140" s="125"/>
      <c r="QTC140" s="125"/>
      <c r="QTD140" s="126"/>
      <c r="QTE140" s="124" t="s">
        <v>237</v>
      </c>
      <c r="QTF140" s="125"/>
      <c r="QTG140" s="125"/>
      <c r="QTH140" s="125"/>
      <c r="QTI140" s="125"/>
      <c r="QTJ140" s="125"/>
      <c r="QTK140" s="125"/>
      <c r="QTL140" s="126"/>
      <c r="QTM140" s="124" t="s">
        <v>237</v>
      </c>
      <c r="QTN140" s="125"/>
      <c r="QTO140" s="125"/>
      <c r="QTP140" s="125"/>
      <c r="QTQ140" s="125"/>
      <c r="QTR140" s="125"/>
      <c r="QTS140" s="125"/>
      <c r="QTT140" s="126"/>
      <c r="QTU140" s="124" t="s">
        <v>237</v>
      </c>
      <c r="QTV140" s="125"/>
      <c r="QTW140" s="125"/>
      <c r="QTX140" s="125"/>
      <c r="QTY140" s="125"/>
      <c r="QTZ140" s="125"/>
      <c r="QUA140" s="125"/>
      <c r="QUB140" s="126"/>
      <c r="QUC140" s="124" t="s">
        <v>237</v>
      </c>
      <c r="QUD140" s="125"/>
      <c r="QUE140" s="125"/>
      <c r="QUF140" s="125"/>
      <c r="QUG140" s="125"/>
      <c r="QUH140" s="125"/>
      <c r="QUI140" s="125"/>
      <c r="QUJ140" s="126"/>
      <c r="QUK140" s="124" t="s">
        <v>237</v>
      </c>
      <c r="QUL140" s="125"/>
      <c r="QUM140" s="125"/>
      <c r="QUN140" s="125"/>
      <c r="QUO140" s="125"/>
      <c r="QUP140" s="125"/>
      <c r="QUQ140" s="125"/>
      <c r="QUR140" s="126"/>
      <c r="QUS140" s="124" t="s">
        <v>237</v>
      </c>
      <c r="QUT140" s="125"/>
      <c r="QUU140" s="125"/>
      <c r="QUV140" s="125"/>
      <c r="QUW140" s="125"/>
      <c r="QUX140" s="125"/>
      <c r="QUY140" s="125"/>
      <c r="QUZ140" s="126"/>
      <c r="QVA140" s="124" t="s">
        <v>237</v>
      </c>
      <c r="QVB140" s="125"/>
      <c r="QVC140" s="125"/>
      <c r="QVD140" s="125"/>
      <c r="QVE140" s="125"/>
      <c r="QVF140" s="125"/>
      <c r="QVG140" s="125"/>
      <c r="QVH140" s="126"/>
      <c r="QVI140" s="124" t="s">
        <v>237</v>
      </c>
      <c r="QVJ140" s="125"/>
      <c r="QVK140" s="125"/>
      <c r="QVL140" s="125"/>
      <c r="QVM140" s="125"/>
      <c r="QVN140" s="125"/>
      <c r="QVO140" s="125"/>
      <c r="QVP140" s="126"/>
      <c r="QVQ140" s="124" t="s">
        <v>237</v>
      </c>
      <c r="QVR140" s="125"/>
      <c r="QVS140" s="125"/>
      <c r="QVT140" s="125"/>
      <c r="QVU140" s="125"/>
      <c r="QVV140" s="125"/>
      <c r="QVW140" s="125"/>
      <c r="QVX140" s="126"/>
      <c r="QVY140" s="124" t="s">
        <v>237</v>
      </c>
      <c r="QVZ140" s="125"/>
      <c r="QWA140" s="125"/>
      <c r="QWB140" s="125"/>
      <c r="QWC140" s="125"/>
      <c r="QWD140" s="125"/>
      <c r="QWE140" s="125"/>
      <c r="QWF140" s="126"/>
      <c r="QWG140" s="124" t="s">
        <v>237</v>
      </c>
      <c r="QWH140" s="125"/>
      <c r="QWI140" s="125"/>
      <c r="QWJ140" s="125"/>
      <c r="QWK140" s="125"/>
      <c r="QWL140" s="125"/>
      <c r="QWM140" s="125"/>
      <c r="QWN140" s="126"/>
      <c r="QWO140" s="124" t="s">
        <v>237</v>
      </c>
      <c r="QWP140" s="125"/>
      <c r="QWQ140" s="125"/>
      <c r="QWR140" s="125"/>
      <c r="QWS140" s="125"/>
      <c r="QWT140" s="125"/>
      <c r="QWU140" s="125"/>
      <c r="QWV140" s="126"/>
      <c r="QWW140" s="124" t="s">
        <v>237</v>
      </c>
      <c r="QWX140" s="125"/>
      <c r="QWY140" s="125"/>
      <c r="QWZ140" s="125"/>
      <c r="QXA140" s="125"/>
      <c r="QXB140" s="125"/>
      <c r="QXC140" s="125"/>
      <c r="QXD140" s="126"/>
      <c r="QXE140" s="124" t="s">
        <v>237</v>
      </c>
      <c r="QXF140" s="125"/>
      <c r="QXG140" s="125"/>
      <c r="QXH140" s="125"/>
      <c r="QXI140" s="125"/>
      <c r="QXJ140" s="125"/>
      <c r="QXK140" s="125"/>
      <c r="QXL140" s="126"/>
      <c r="QXM140" s="124" t="s">
        <v>237</v>
      </c>
      <c r="QXN140" s="125"/>
      <c r="QXO140" s="125"/>
      <c r="QXP140" s="125"/>
      <c r="QXQ140" s="125"/>
      <c r="QXR140" s="125"/>
      <c r="QXS140" s="125"/>
      <c r="QXT140" s="126"/>
      <c r="QXU140" s="124" t="s">
        <v>237</v>
      </c>
      <c r="QXV140" s="125"/>
      <c r="QXW140" s="125"/>
      <c r="QXX140" s="125"/>
      <c r="QXY140" s="125"/>
      <c r="QXZ140" s="125"/>
      <c r="QYA140" s="125"/>
      <c r="QYB140" s="126"/>
      <c r="QYC140" s="124" t="s">
        <v>237</v>
      </c>
      <c r="QYD140" s="125"/>
      <c r="QYE140" s="125"/>
      <c r="QYF140" s="125"/>
      <c r="QYG140" s="125"/>
      <c r="QYH140" s="125"/>
      <c r="QYI140" s="125"/>
      <c r="QYJ140" s="126"/>
      <c r="QYK140" s="124" t="s">
        <v>237</v>
      </c>
      <c r="QYL140" s="125"/>
      <c r="QYM140" s="125"/>
      <c r="QYN140" s="125"/>
      <c r="QYO140" s="125"/>
      <c r="QYP140" s="125"/>
      <c r="QYQ140" s="125"/>
      <c r="QYR140" s="126"/>
      <c r="QYS140" s="124" t="s">
        <v>237</v>
      </c>
      <c r="QYT140" s="125"/>
      <c r="QYU140" s="125"/>
      <c r="QYV140" s="125"/>
      <c r="QYW140" s="125"/>
      <c r="QYX140" s="125"/>
      <c r="QYY140" s="125"/>
      <c r="QYZ140" s="126"/>
      <c r="QZA140" s="124" t="s">
        <v>237</v>
      </c>
      <c r="QZB140" s="125"/>
      <c r="QZC140" s="125"/>
      <c r="QZD140" s="125"/>
      <c r="QZE140" s="125"/>
      <c r="QZF140" s="125"/>
      <c r="QZG140" s="125"/>
      <c r="QZH140" s="126"/>
      <c r="QZI140" s="124" t="s">
        <v>237</v>
      </c>
      <c r="QZJ140" s="125"/>
      <c r="QZK140" s="125"/>
      <c r="QZL140" s="125"/>
      <c r="QZM140" s="125"/>
      <c r="QZN140" s="125"/>
      <c r="QZO140" s="125"/>
      <c r="QZP140" s="126"/>
      <c r="QZQ140" s="124" t="s">
        <v>237</v>
      </c>
      <c r="QZR140" s="125"/>
      <c r="QZS140" s="125"/>
      <c r="QZT140" s="125"/>
      <c r="QZU140" s="125"/>
      <c r="QZV140" s="125"/>
      <c r="QZW140" s="125"/>
      <c r="QZX140" s="126"/>
      <c r="QZY140" s="124" t="s">
        <v>237</v>
      </c>
      <c r="QZZ140" s="125"/>
      <c r="RAA140" s="125"/>
      <c r="RAB140" s="125"/>
      <c r="RAC140" s="125"/>
      <c r="RAD140" s="125"/>
      <c r="RAE140" s="125"/>
      <c r="RAF140" s="126"/>
      <c r="RAG140" s="124" t="s">
        <v>237</v>
      </c>
      <c r="RAH140" s="125"/>
      <c r="RAI140" s="125"/>
      <c r="RAJ140" s="125"/>
      <c r="RAK140" s="125"/>
      <c r="RAL140" s="125"/>
      <c r="RAM140" s="125"/>
      <c r="RAN140" s="126"/>
      <c r="RAO140" s="124" t="s">
        <v>237</v>
      </c>
      <c r="RAP140" s="125"/>
      <c r="RAQ140" s="125"/>
      <c r="RAR140" s="125"/>
      <c r="RAS140" s="125"/>
      <c r="RAT140" s="125"/>
      <c r="RAU140" s="125"/>
      <c r="RAV140" s="126"/>
      <c r="RAW140" s="124" t="s">
        <v>237</v>
      </c>
      <c r="RAX140" s="125"/>
      <c r="RAY140" s="125"/>
      <c r="RAZ140" s="125"/>
      <c r="RBA140" s="125"/>
      <c r="RBB140" s="125"/>
      <c r="RBC140" s="125"/>
      <c r="RBD140" s="126"/>
      <c r="RBE140" s="124" t="s">
        <v>237</v>
      </c>
      <c r="RBF140" s="125"/>
      <c r="RBG140" s="125"/>
      <c r="RBH140" s="125"/>
      <c r="RBI140" s="125"/>
      <c r="RBJ140" s="125"/>
      <c r="RBK140" s="125"/>
      <c r="RBL140" s="126"/>
      <c r="RBM140" s="124" t="s">
        <v>237</v>
      </c>
      <c r="RBN140" s="125"/>
      <c r="RBO140" s="125"/>
      <c r="RBP140" s="125"/>
      <c r="RBQ140" s="125"/>
      <c r="RBR140" s="125"/>
      <c r="RBS140" s="125"/>
      <c r="RBT140" s="126"/>
      <c r="RBU140" s="124" t="s">
        <v>237</v>
      </c>
      <c r="RBV140" s="125"/>
      <c r="RBW140" s="125"/>
      <c r="RBX140" s="125"/>
      <c r="RBY140" s="125"/>
      <c r="RBZ140" s="125"/>
      <c r="RCA140" s="125"/>
      <c r="RCB140" s="126"/>
      <c r="RCC140" s="124" t="s">
        <v>237</v>
      </c>
      <c r="RCD140" s="125"/>
      <c r="RCE140" s="125"/>
      <c r="RCF140" s="125"/>
      <c r="RCG140" s="125"/>
      <c r="RCH140" s="125"/>
      <c r="RCI140" s="125"/>
      <c r="RCJ140" s="126"/>
      <c r="RCK140" s="124" t="s">
        <v>237</v>
      </c>
      <c r="RCL140" s="125"/>
      <c r="RCM140" s="125"/>
      <c r="RCN140" s="125"/>
      <c r="RCO140" s="125"/>
      <c r="RCP140" s="125"/>
      <c r="RCQ140" s="125"/>
      <c r="RCR140" s="126"/>
      <c r="RCS140" s="124" t="s">
        <v>237</v>
      </c>
      <c r="RCT140" s="125"/>
      <c r="RCU140" s="125"/>
      <c r="RCV140" s="125"/>
      <c r="RCW140" s="125"/>
      <c r="RCX140" s="125"/>
      <c r="RCY140" s="125"/>
      <c r="RCZ140" s="126"/>
      <c r="RDA140" s="124" t="s">
        <v>237</v>
      </c>
      <c r="RDB140" s="125"/>
      <c r="RDC140" s="125"/>
      <c r="RDD140" s="125"/>
      <c r="RDE140" s="125"/>
      <c r="RDF140" s="125"/>
      <c r="RDG140" s="125"/>
      <c r="RDH140" s="126"/>
      <c r="RDI140" s="124" t="s">
        <v>237</v>
      </c>
      <c r="RDJ140" s="125"/>
      <c r="RDK140" s="125"/>
      <c r="RDL140" s="125"/>
      <c r="RDM140" s="125"/>
      <c r="RDN140" s="125"/>
      <c r="RDO140" s="125"/>
      <c r="RDP140" s="126"/>
      <c r="RDQ140" s="124" t="s">
        <v>237</v>
      </c>
      <c r="RDR140" s="125"/>
      <c r="RDS140" s="125"/>
      <c r="RDT140" s="125"/>
      <c r="RDU140" s="125"/>
      <c r="RDV140" s="125"/>
      <c r="RDW140" s="125"/>
      <c r="RDX140" s="126"/>
      <c r="RDY140" s="124" t="s">
        <v>237</v>
      </c>
      <c r="RDZ140" s="125"/>
      <c r="REA140" s="125"/>
      <c r="REB140" s="125"/>
      <c r="REC140" s="125"/>
      <c r="RED140" s="125"/>
      <c r="REE140" s="125"/>
      <c r="REF140" s="126"/>
      <c r="REG140" s="124" t="s">
        <v>237</v>
      </c>
      <c r="REH140" s="125"/>
      <c r="REI140" s="125"/>
      <c r="REJ140" s="125"/>
      <c r="REK140" s="125"/>
      <c r="REL140" s="125"/>
      <c r="REM140" s="125"/>
      <c r="REN140" s="126"/>
      <c r="REO140" s="124" t="s">
        <v>237</v>
      </c>
      <c r="REP140" s="125"/>
      <c r="REQ140" s="125"/>
      <c r="RER140" s="125"/>
      <c r="RES140" s="125"/>
      <c r="RET140" s="125"/>
      <c r="REU140" s="125"/>
      <c r="REV140" s="126"/>
      <c r="REW140" s="124" t="s">
        <v>237</v>
      </c>
      <c r="REX140" s="125"/>
      <c r="REY140" s="125"/>
      <c r="REZ140" s="125"/>
      <c r="RFA140" s="125"/>
      <c r="RFB140" s="125"/>
      <c r="RFC140" s="125"/>
      <c r="RFD140" s="126"/>
      <c r="RFE140" s="124" t="s">
        <v>237</v>
      </c>
      <c r="RFF140" s="125"/>
      <c r="RFG140" s="125"/>
      <c r="RFH140" s="125"/>
      <c r="RFI140" s="125"/>
      <c r="RFJ140" s="125"/>
      <c r="RFK140" s="125"/>
      <c r="RFL140" s="126"/>
      <c r="RFM140" s="124" t="s">
        <v>237</v>
      </c>
      <c r="RFN140" s="125"/>
      <c r="RFO140" s="125"/>
      <c r="RFP140" s="125"/>
      <c r="RFQ140" s="125"/>
      <c r="RFR140" s="125"/>
      <c r="RFS140" s="125"/>
      <c r="RFT140" s="126"/>
      <c r="RFU140" s="124" t="s">
        <v>237</v>
      </c>
      <c r="RFV140" s="125"/>
      <c r="RFW140" s="125"/>
      <c r="RFX140" s="125"/>
      <c r="RFY140" s="125"/>
      <c r="RFZ140" s="125"/>
      <c r="RGA140" s="125"/>
      <c r="RGB140" s="126"/>
      <c r="RGC140" s="124" t="s">
        <v>237</v>
      </c>
      <c r="RGD140" s="125"/>
      <c r="RGE140" s="125"/>
      <c r="RGF140" s="125"/>
      <c r="RGG140" s="125"/>
      <c r="RGH140" s="125"/>
      <c r="RGI140" s="125"/>
      <c r="RGJ140" s="126"/>
      <c r="RGK140" s="124" t="s">
        <v>237</v>
      </c>
      <c r="RGL140" s="125"/>
      <c r="RGM140" s="125"/>
      <c r="RGN140" s="125"/>
      <c r="RGO140" s="125"/>
      <c r="RGP140" s="125"/>
      <c r="RGQ140" s="125"/>
      <c r="RGR140" s="126"/>
      <c r="RGS140" s="124" t="s">
        <v>237</v>
      </c>
      <c r="RGT140" s="125"/>
      <c r="RGU140" s="125"/>
      <c r="RGV140" s="125"/>
      <c r="RGW140" s="125"/>
      <c r="RGX140" s="125"/>
      <c r="RGY140" s="125"/>
      <c r="RGZ140" s="126"/>
      <c r="RHA140" s="124" t="s">
        <v>237</v>
      </c>
      <c r="RHB140" s="125"/>
      <c r="RHC140" s="125"/>
      <c r="RHD140" s="125"/>
      <c r="RHE140" s="125"/>
      <c r="RHF140" s="125"/>
      <c r="RHG140" s="125"/>
      <c r="RHH140" s="126"/>
      <c r="RHI140" s="124" t="s">
        <v>237</v>
      </c>
      <c r="RHJ140" s="125"/>
      <c r="RHK140" s="125"/>
      <c r="RHL140" s="125"/>
      <c r="RHM140" s="125"/>
      <c r="RHN140" s="125"/>
      <c r="RHO140" s="125"/>
      <c r="RHP140" s="126"/>
      <c r="RHQ140" s="124" t="s">
        <v>237</v>
      </c>
      <c r="RHR140" s="125"/>
      <c r="RHS140" s="125"/>
      <c r="RHT140" s="125"/>
      <c r="RHU140" s="125"/>
      <c r="RHV140" s="125"/>
      <c r="RHW140" s="125"/>
      <c r="RHX140" s="126"/>
      <c r="RHY140" s="124" t="s">
        <v>237</v>
      </c>
      <c r="RHZ140" s="125"/>
      <c r="RIA140" s="125"/>
      <c r="RIB140" s="125"/>
      <c r="RIC140" s="125"/>
      <c r="RID140" s="125"/>
      <c r="RIE140" s="125"/>
      <c r="RIF140" s="126"/>
      <c r="RIG140" s="124" t="s">
        <v>237</v>
      </c>
      <c r="RIH140" s="125"/>
      <c r="RII140" s="125"/>
      <c r="RIJ140" s="125"/>
      <c r="RIK140" s="125"/>
      <c r="RIL140" s="125"/>
      <c r="RIM140" s="125"/>
      <c r="RIN140" s="126"/>
      <c r="RIO140" s="124" t="s">
        <v>237</v>
      </c>
      <c r="RIP140" s="125"/>
      <c r="RIQ140" s="125"/>
      <c r="RIR140" s="125"/>
      <c r="RIS140" s="125"/>
      <c r="RIT140" s="125"/>
      <c r="RIU140" s="125"/>
      <c r="RIV140" s="126"/>
      <c r="RIW140" s="124" t="s">
        <v>237</v>
      </c>
      <c r="RIX140" s="125"/>
      <c r="RIY140" s="125"/>
      <c r="RIZ140" s="125"/>
      <c r="RJA140" s="125"/>
      <c r="RJB140" s="125"/>
      <c r="RJC140" s="125"/>
      <c r="RJD140" s="126"/>
      <c r="RJE140" s="124" t="s">
        <v>237</v>
      </c>
      <c r="RJF140" s="125"/>
      <c r="RJG140" s="125"/>
      <c r="RJH140" s="125"/>
      <c r="RJI140" s="125"/>
      <c r="RJJ140" s="125"/>
      <c r="RJK140" s="125"/>
      <c r="RJL140" s="126"/>
      <c r="RJM140" s="124" t="s">
        <v>237</v>
      </c>
      <c r="RJN140" s="125"/>
      <c r="RJO140" s="125"/>
      <c r="RJP140" s="125"/>
      <c r="RJQ140" s="125"/>
      <c r="RJR140" s="125"/>
      <c r="RJS140" s="125"/>
      <c r="RJT140" s="126"/>
      <c r="RJU140" s="124" t="s">
        <v>237</v>
      </c>
      <c r="RJV140" s="125"/>
      <c r="RJW140" s="125"/>
      <c r="RJX140" s="125"/>
      <c r="RJY140" s="125"/>
      <c r="RJZ140" s="125"/>
      <c r="RKA140" s="125"/>
      <c r="RKB140" s="126"/>
      <c r="RKC140" s="124" t="s">
        <v>237</v>
      </c>
      <c r="RKD140" s="125"/>
      <c r="RKE140" s="125"/>
      <c r="RKF140" s="125"/>
      <c r="RKG140" s="125"/>
      <c r="RKH140" s="125"/>
      <c r="RKI140" s="125"/>
      <c r="RKJ140" s="126"/>
      <c r="RKK140" s="124" t="s">
        <v>237</v>
      </c>
      <c r="RKL140" s="125"/>
      <c r="RKM140" s="125"/>
      <c r="RKN140" s="125"/>
      <c r="RKO140" s="125"/>
      <c r="RKP140" s="125"/>
      <c r="RKQ140" s="125"/>
      <c r="RKR140" s="126"/>
      <c r="RKS140" s="124" t="s">
        <v>237</v>
      </c>
      <c r="RKT140" s="125"/>
      <c r="RKU140" s="125"/>
      <c r="RKV140" s="125"/>
      <c r="RKW140" s="125"/>
      <c r="RKX140" s="125"/>
      <c r="RKY140" s="125"/>
      <c r="RKZ140" s="126"/>
      <c r="RLA140" s="124" t="s">
        <v>237</v>
      </c>
      <c r="RLB140" s="125"/>
      <c r="RLC140" s="125"/>
      <c r="RLD140" s="125"/>
      <c r="RLE140" s="125"/>
      <c r="RLF140" s="125"/>
      <c r="RLG140" s="125"/>
      <c r="RLH140" s="126"/>
      <c r="RLI140" s="124" t="s">
        <v>237</v>
      </c>
      <c r="RLJ140" s="125"/>
      <c r="RLK140" s="125"/>
      <c r="RLL140" s="125"/>
      <c r="RLM140" s="125"/>
      <c r="RLN140" s="125"/>
      <c r="RLO140" s="125"/>
      <c r="RLP140" s="126"/>
      <c r="RLQ140" s="124" t="s">
        <v>237</v>
      </c>
      <c r="RLR140" s="125"/>
      <c r="RLS140" s="125"/>
      <c r="RLT140" s="125"/>
      <c r="RLU140" s="125"/>
      <c r="RLV140" s="125"/>
      <c r="RLW140" s="125"/>
      <c r="RLX140" s="126"/>
      <c r="RLY140" s="124" t="s">
        <v>237</v>
      </c>
      <c r="RLZ140" s="125"/>
      <c r="RMA140" s="125"/>
      <c r="RMB140" s="125"/>
      <c r="RMC140" s="125"/>
      <c r="RMD140" s="125"/>
      <c r="RME140" s="125"/>
      <c r="RMF140" s="126"/>
      <c r="RMG140" s="124" t="s">
        <v>237</v>
      </c>
      <c r="RMH140" s="125"/>
      <c r="RMI140" s="125"/>
      <c r="RMJ140" s="125"/>
      <c r="RMK140" s="125"/>
      <c r="RML140" s="125"/>
      <c r="RMM140" s="125"/>
      <c r="RMN140" s="126"/>
      <c r="RMO140" s="124" t="s">
        <v>237</v>
      </c>
      <c r="RMP140" s="125"/>
      <c r="RMQ140" s="125"/>
      <c r="RMR140" s="125"/>
      <c r="RMS140" s="125"/>
      <c r="RMT140" s="125"/>
      <c r="RMU140" s="125"/>
      <c r="RMV140" s="126"/>
      <c r="RMW140" s="124" t="s">
        <v>237</v>
      </c>
      <c r="RMX140" s="125"/>
      <c r="RMY140" s="125"/>
      <c r="RMZ140" s="125"/>
      <c r="RNA140" s="125"/>
      <c r="RNB140" s="125"/>
      <c r="RNC140" s="125"/>
      <c r="RND140" s="126"/>
      <c r="RNE140" s="124" t="s">
        <v>237</v>
      </c>
      <c r="RNF140" s="125"/>
      <c r="RNG140" s="125"/>
      <c r="RNH140" s="125"/>
      <c r="RNI140" s="125"/>
      <c r="RNJ140" s="125"/>
      <c r="RNK140" s="125"/>
      <c r="RNL140" s="126"/>
      <c r="RNM140" s="124" t="s">
        <v>237</v>
      </c>
      <c r="RNN140" s="125"/>
      <c r="RNO140" s="125"/>
      <c r="RNP140" s="125"/>
      <c r="RNQ140" s="125"/>
      <c r="RNR140" s="125"/>
      <c r="RNS140" s="125"/>
      <c r="RNT140" s="126"/>
      <c r="RNU140" s="124" t="s">
        <v>237</v>
      </c>
      <c r="RNV140" s="125"/>
      <c r="RNW140" s="125"/>
      <c r="RNX140" s="125"/>
      <c r="RNY140" s="125"/>
      <c r="RNZ140" s="125"/>
      <c r="ROA140" s="125"/>
      <c r="ROB140" s="126"/>
      <c r="ROC140" s="124" t="s">
        <v>237</v>
      </c>
      <c r="ROD140" s="125"/>
      <c r="ROE140" s="125"/>
      <c r="ROF140" s="125"/>
      <c r="ROG140" s="125"/>
      <c r="ROH140" s="125"/>
      <c r="ROI140" s="125"/>
      <c r="ROJ140" s="126"/>
      <c r="ROK140" s="124" t="s">
        <v>237</v>
      </c>
      <c r="ROL140" s="125"/>
      <c r="ROM140" s="125"/>
      <c r="RON140" s="125"/>
      <c r="ROO140" s="125"/>
      <c r="ROP140" s="125"/>
      <c r="ROQ140" s="125"/>
      <c r="ROR140" s="126"/>
      <c r="ROS140" s="124" t="s">
        <v>237</v>
      </c>
      <c r="ROT140" s="125"/>
      <c r="ROU140" s="125"/>
      <c r="ROV140" s="125"/>
      <c r="ROW140" s="125"/>
      <c r="ROX140" s="125"/>
      <c r="ROY140" s="125"/>
      <c r="ROZ140" s="126"/>
      <c r="RPA140" s="124" t="s">
        <v>237</v>
      </c>
      <c r="RPB140" s="125"/>
      <c r="RPC140" s="125"/>
      <c r="RPD140" s="125"/>
      <c r="RPE140" s="125"/>
      <c r="RPF140" s="125"/>
      <c r="RPG140" s="125"/>
      <c r="RPH140" s="126"/>
      <c r="RPI140" s="124" t="s">
        <v>237</v>
      </c>
      <c r="RPJ140" s="125"/>
      <c r="RPK140" s="125"/>
      <c r="RPL140" s="125"/>
      <c r="RPM140" s="125"/>
      <c r="RPN140" s="125"/>
      <c r="RPO140" s="125"/>
      <c r="RPP140" s="126"/>
      <c r="RPQ140" s="124" t="s">
        <v>237</v>
      </c>
      <c r="RPR140" s="125"/>
      <c r="RPS140" s="125"/>
      <c r="RPT140" s="125"/>
      <c r="RPU140" s="125"/>
      <c r="RPV140" s="125"/>
      <c r="RPW140" s="125"/>
      <c r="RPX140" s="126"/>
      <c r="RPY140" s="124" t="s">
        <v>237</v>
      </c>
      <c r="RPZ140" s="125"/>
      <c r="RQA140" s="125"/>
      <c r="RQB140" s="125"/>
      <c r="RQC140" s="125"/>
      <c r="RQD140" s="125"/>
      <c r="RQE140" s="125"/>
      <c r="RQF140" s="126"/>
      <c r="RQG140" s="124" t="s">
        <v>237</v>
      </c>
      <c r="RQH140" s="125"/>
      <c r="RQI140" s="125"/>
      <c r="RQJ140" s="125"/>
      <c r="RQK140" s="125"/>
      <c r="RQL140" s="125"/>
      <c r="RQM140" s="125"/>
      <c r="RQN140" s="126"/>
      <c r="RQO140" s="124" t="s">
        <v>237</v>
      </c>
      <c r="RQP140" s="125"/>
      <c r="RQQ140" s="125"/>
      <c r="RQR140" s="125"/>
      <c r="RQS140" s="125"/>
      <c r="RQT140" s="125"/>
      <c r="RQU140" s="125"/>
      <c r="RQV140" s="126"/>
      <c r="RQW140" s="124" t="s">
        <v>237</v>
      </c>
      <c r="RQX140" s="125"/>
      <c r="RQY140" s="125"/>
      <c r="RQZ140" s="125"/>
      <c r="RRA140" s="125"/>
      <c r="RRB140" s="125"/>
      <c r="RRC140" s="125"/>
      <c r="RRD140" s="126"/>
      <c r="RRE140" s="124" t="s">
        <v>237</v>
      </c>
      <c r="RRF140" s="125"/>
      <c r="RRG140" s="125"/>
      <c r="RRH140" s="125"/>
      <c r="RRI140" s="125"/>
      <c r="RRJ140" s="125"/>
      <c r="RRK140" s="125"/>
      <c r="RRL140" s="126"/>
      <c r="RRM140" s="124" t="s">
        <v>237</v>
      </c>
      <c r="RRN140" s="125"/>
      <c r="RRO140" s="125"/>
      <c r="RRP140" s="125"/>
      <c r="RRQ140" s="125"/>
      <c r="RRR140" s="125"/>
      <c r="RRS140" s="125"/>
      <c r="RRT140" s="126"/>
      <c r="RRU140" s="124" t="s">
        <v>237</v>
      </c>
      <c r="RRV140" s="125"/>
      <c r="RRW140" s="125"/>
      <c r="RRX140" s="125"/>
      <c r="RRY140" s="125"/>
      <c r="RRZ140" s="125"/>
      <c r="RSA140" s="125"/>
      <c r="RSB140" s="126"/>
      <c r="RSC140" s="124" t="s">
        <v>237</v>
      </c>
      <c r="RSD140" s="125"/>
      <c r="RSE140" s="125"/>
      <c r="RSF140" s="125"/>
      <c r="RSG140" s="125"/>
      <c r="RSH140" s="125"/>
      <c r="RSI140" s="125"/>
      <c r="RSJ140" s="126"/>
      <c r="RSK140" s="124" t="s">
        <v>237</v>
      </c>
      <c r="RSL140" s="125"/>
      <c r="RSM140" s="125"/>
      <c r="RSN140" s="125"/>
      <c r="RSO140" s="125"/>
      <c r="RSP140" s="125"/>
      <c r="RSQ140" s="125"/>
      <c r="RSR140" s="126"/>
      <c r="RSS140" s="124" t="s">
        <v>237</v>
      </c>
      <c r="RST140" s="125"/>
      <c r="RSU140" s="125"/>
      <c r="RSV140" s="125"/>
      <c r="RSW140" s="125"/>
      <c r="RSX140" s="125"/>
      <c r="RSY140" s="125"/>
      <c r="RSZ140" s="126"/>
      <c r="RTA140" s="124" t="s">
        <v>237</v>
      </c>
      <c r="RTB140" s="125"/>
      <c r="RTC140" s="125"/>
      <c r="RTD140" s="125"/>
      <c r="RTE140" s="125"/>
      <c r="RTF140" s="125"/>
      <c r="RTG140" s="125"/>
      <c r="RTH140" s="126"/>
      <c r="RTI140" s="124" t="s">
        <v>237</v>
      </c>
      <c r="RTJ140" s="125"/>
      <c r="RTK140" s="125"/>
      <c r="RTL140" s="125"/>
      <c r="RTM140" s="125"/>
      <c r="RTN140" s="125"/>
      <c r="RTO140" s="125"/>
      <c r="RTP140" s="126"/>
      <c r="RTQ140" s="124" t="s">
        <v>237</v>
      </c>
      <c r="RTR140" s="125"/>
      <c r="RTS140" s="125"/>
      <c r="RTT140" s="125"/>
      <c r="RTU140" s="125"/>
      <c r="RTV140" s="125"/>
      <c r="RTW140" s="125"/>
      <c r="RTX140" s="126"/>
      <c r="RTY140" s="124" t="s">
        <v>237</v>
      </c>
      <c r="RTZ140" s="125"/>
      <c r="RUA140" s="125"/>
      <c r="RUB140" s="125"/>
      <c r="RUC140" s="125"/>
      <c r="RUD140" s="125"/>
      <c r="RUE140" s="125"/>
      <c r="RUF140" s="126"/>
      <c r="RUG140" s="124" t="s">
        <v>237</v>
      </c>
      <c r="RUH140" s="125"/>
      <c r="RUI140" s="125"/>
      <c r="RUJ140" s="125"/>
      <c r="RUK140" s="125"/>
      <c r="RUL140" s="125"/>
      <c r="RUM140" s="125"/>
      <c r="RUN140" s="126"/>
      <c r="RUO140" s="124" t="s">
        <v>237</v>
      </c>
      <c r="RUP140" s="125"/>
      <c r="RUQ140" s="125"/>
      <c r="RUR140" s="125"/>
      <c r="RUS140" s="125"/>
      <c r="RUT140" s="125"/>
      <c r="RUU140" s="125"/>
      <c r="RUV140" s="126"/>
      <c r="RUW140" s="124" t="s">
        <v>237</v>
      </c>
      <c r="RUX140" s="125"/>
      <c r="RUY140" s="125"/>
      <c r="RUZ140" s="125"/>
      <c r="RVA140" s="125"/>
      <c r="RVB140" s="125"/>
      <c r="RVC140" s="125"/>
      <c r="RVD140" s="126"/>
      <c r="RVE140" s="124" t="s">
        <v>237</v>
      </c>
      <c r="RVF140" s="125"/>
      <c r="RVG140" s="125"/>
      <c r="RVH140" s="125"/>
      <c r="RVI140" s="125"/>
      <c r="RVJ140" s="125"/>
      <c r="RVK140" s="125"/>
      <c r="RVL140" s="126"/>
      <c r="RVM140" s="124" t="s">
        <v>237</v>
      </c>
      <c r="RVN140" s="125"/>
      <c r="RVO140" s="125"/>
      <c r="RVP140" s="125"/>
      <c r="RVQ140" s="125"/>
      <c r="RVR140" s="125"/>
      <c r="RVS140" s="125"/>
      <c r="RVT140" s="126"/>
      <c r="RVU140" s="124" t="s">
        <v>237</v>
      </c>
      <c r="RVV140" s="125"/>
      <c r="RVW140" s="125"/>
      <c r="RVX140" s="125"/>
      <c r="RVY140" s="125"/>
      <c r="RVZ140" s="125"/>
      <c r="RWA140" s="125"/>
      <c r="RWB140" s="126"/>
      <c r="RWC140" s="124" t="s">
        <v>237</v>
      </c>
      <c r="RWD140" s="125"/>
      <c r="RWE140" s="125"/>
      <c r="RWF140" s="125"/>
      <c r="RWG140" s="125"/>
      <c r="RWH140" s="125"/>
      <c r="RWI140" s="125"/>
      <c r="RWJ140" s="126"/>
      <c r="RWK140" s="124" t="s">
        <v>237</v>
      </c>
      <c r="RWL140" s="125"/>
      <c r="RWM140" s="125"/>
      <c r="RWN140" s="125"/>
      <c r="RWO140" s="125"/>
      <c r="RWP140" s="125"/>
      <c r="RWQ140" s="125"/>
      <c r="RWR140" s="126"/>
      <c r="RWS140" s="124" t="s">
        <v>237</v>
      </c>
      <c r="RWT140" s="125"/>
      <c r="RWU140" s="125"/>
      <c r="RWV140" s="125"/>
      <c r="RWW140" s="125"/>
      <c r="RWX140" s="125"/>
      <c r="RWY140" s="125"/>
      <c r="RWZ140" s="126"/>
      <c r="RXA140" s="124" t="s">
        <v>237</v>
      </c>
      <c r="RXB140" s="125"/>
      <c r="RXC140" s="125"/>
      <c r="RXD140" s="125"/>
      <c r="RXE140" s="125"/>
      <c r="RXF140" s="125"/>
      <c r="RXG140" s="125"/>
      <c r="RXH140" s="126"/>
      <c r="RXI140" s="124" t="s">
        <v>237</v>
      </c>
      <c r="RXJ140" s="125"/>
      <c r="RXK140" s="125"/>
      <c r="RXL140" s="125"/>
      <c r="RXM140" s="125"/>
      <c r="RXN140" s="125"/>
      <c r="RXO140" s="125"/>
      <c r="RXP140" s="126"/>
      <c r="RXQ140" s="124" t="s">
        <v>237</v>
      </c>
      <c r="RXR140" s="125"/>
      <c r="RXS140" s="125"/>
      <c r="RXT140" s="125"/>
      <c r="RXU140" s="125"/>
      <c r="RXV140" s="125"/>
      <c r="RXW140" s="125"/>
      <c r="RXX140" s="126"/>
      <c r="RXY140" s="124" t="s">
        <v>237</v>
      </c>
      <c r="RXZ140" s="125"/>
      <c r="RYA140" s="125"/>
      <c r="RYB140" s="125"/>
      <c r="RYC140" s="125"/>
      <c r="RYD140" s="125"/>
      <c r="RYE140" s="125"/>
      <c r="RYF140" s="126"/>
      <c r="RYG140" s="124" t="s">
        <v>237</v>
      </c>
      <c r="RYH140" s="125"/>
      <c r="RYI140" s="125"/>
      <c r="RYJ140" s="125"/>
      <c r="RYK140" s="125"/>
      <c r="RYL140" s="125"/>
      <c r="RYM140" s="125"/>
      <c r="RYN140" s="126"/>
      <c r="RYO140" s="124" t="s">
        <v>237</v>
      </c>
      <c r="RYP140" s="125"/>
      <c r="RYQ140" s="125"/>
      <c r="RYR140" s="125"/>
      <c r="RYS140" s="125"/>
      <c r="RYT140" s="125"/>
      <c r="RYU140" s="125"/>
      <c r="RYV140" s="126"/>
      <c r="RYW140" s="124" t="s">
        <v>237</v>
      </c>
      <c r="RYX140" s="125"/>
      <c r="RYY140" s="125"/>
      <c r="RYZ140" s="125"/>
      <c r="RZA140" s="125"/>
      <c r="RZB140" s="125"/>
      <c r="RZC140" s="125"/>
      <c r="RZD140" s="126"/>
      <c r="RZE140" s="124" t="s">
        <v>237</v>
      </c>
      <c r="RZF140" s="125"/>
      <c r="RZG140" s="125"/>
      <c r="RZH140" s="125"/>
      <c r="RZI140" s="125"/>
      <c r="RZJ140" s="125"/>
      <c r="RZK140" s="125"/>
      <c r="RZL140" s="126"/>
      <c r="RZM140" s="124" t="s">
        <v>237</v>
      </c>
      <c r="RZN140" s="125"/>
      <c r="RZO140" s="125"/>
      <c r="RZP140" s="125"/>
      <c r="RZQ140" s="125"/>
      <c r="RZR140" s="125"/>
      <c r="RZS140" s="125"/>
      <c r="RZT140" s="126"/>
      <c r="RZU140" s="124" t="s">
        <v>237</v>
      </c>
      <c r="RZV140" s="125"/>
      <c r="RZW140" s="125"/>
      <c r="RZX140" s="125"/>
      <c r="RZY140" s="125"/>
      <c r="RZZ140" s="125"/>
      <c r="SAA140" s="125"/>
      <c r="SAB140" s="126"/>
      <c r="SAC140" s="124" t="s">
        <v>237</v>
      </c>
      <c r="SAD140" s="125"/>
      <c r="SAE140" s="125"/>
      <c r="SAF140" s="125"/>
      <c r="SAG140" s="125"/>
      <c r="SAH140" s="125"/>
      <c r="SAI140" s="125"/>
      <c r="SAJ140" s="126"/>
      <c r="SAK140" s="124" t="s">
        <v>237</v>
      </c>
      <c r="SAL140" s="125"/>
      <c r="SAM140" s="125"/>
      <c r="SAN140" s="125"/>
      <c r="SAO140" s="125"/>
      <c r="SAP140" s="125"/>
      <c r="SAQ140" s="125"/>
      <c r="SAR140" s="126"/>
      <c r="SAS140" s="124" t="s">
        <v>237</v>
      </c>
      <c r="SAT140" s="125"/>
      <c r="SAU140" s="125"/>
      <c r="SAV140" s="125"/>
      <c r="SAW140" s="125"/>
      <c r="SAX140" s="125"/>
      <c r="SAY140" s="125"/>
      <c r="SAZ140" s="126"/>
      <c r="SBA140" s="124" t="s">
        <v>237</v>
      </c>
      <c r="SBB140" s="125"/>
      <c r="SBC140" s="125"/>
      <c r="SBD140" s="125"/>
      <c r="SBE140" s="125"/>
      <c r="SBF140" s="125"/>
      <c r="SBG140" s="125"/>
      <c r="SBH140" s="126"/>
      <c r="SBI140" s="124" t="s">
        <v>237</v>
      </c>
      <c r="SBJ140" s="125"/>
      <c r="SBK140" s="125"/>
      <c r="SBL140" s="125"/>
      <c r="SBM140" s="125"/>
      <c r="SBN140" s="125"/>
      <c r="SBO140" s="125"/>
      <c r="SBP140" s="126"/>
      <c r="SBQ140" s="124" t="s">
        <v>237</v>
      </c>
      <c r="SBR140" s="125"/>
      <c r="SBS140" s="125"/>
      <c r="SBT140" s="125"/>
      <c r="SBU140" s="125"/>
      <c r="SBV140" s="125"/>
      <c r="SBW140" s="125"/>
      <c r="SBX140" s="126"/>
      <c r="SBY140" s="124" t="s">
        <v>237</v>
      </c>
      <c r="SBZ140" s="125"/>
      <c r="SCA140" s="125"/>
      <c r="SCB140" s="125"/>
      <c r="SCC140" s="125"/>
      <c r="SCD140" s="125"/>
      <c r="SCE140" s="125"/>
      <c r="SCF140" s="126"/>
      <c r="SCG140" s="124" t="s">
        <v>237</v>
      </c>
      <c r="SCH140" s="125"/>
      <c r="SCI140" s="125"/>
      <c r="SCJ140" s="125"/>
      <c r="SCK140" s="125"/>
      <c r="SCL140" s="125"/>
      <c r="SCM140" s="125"/>
      <c r="SCN140" s="126"/>
      <c r="SCO140" s="124" t="s">
        <v>237</v>
      </c>
      <c r="SCP140" s="125"/>
      <c r="SCQ140" s="125"/>
      <c r="SCR140" s="125"/>
      <c r="SCS140" s="125"/>
      <c r="SCT140" s="125"/>
      <c r="SCU140" s="125"/>
      <c r="SCV140" s="126"/>
      <c r="SCW140" s="124" t="s">
        <v>237</v>
      </c>
      <c r="SCX140" s="125"/>
      <c r="SCY140" s="125"/>
      <c r="SCZ140" s="125"/>
      <c r="SDA140" s="125"/>
      <c r="SDB140" s="125"/>
      <c r="SDC140" s="125"/>
      <c r="SDD140" s="126"/>
      <c r="SDE140" s="124" t="s">
        <v>237</v>
      </c>
      <c r="SDF140" s="125"/>
      <c r="SDG140" s="125"/>
      <c r="SDH140" s="125"/>
      <c r="SDI140" s="125"/>
      <c r="SDJ140" s="125"/>
      <c r="SDK140" s="125"/>
      <c r="SDL140" s="126"/>
      <c r="SDM140" s="124" t="s">
        <v>237</v>
      </c>
      <c r="SDN140" s="125"/>
      <c r="SDO140" s="125"/>
      <c r="SDP140" s="125"/>
      <c r="SDQ140" s="125"/>
      <c r="SDR140" s="125"/>
      <c r="SDS140" s="125"/>
      <c r="SDT140" s="126"/>
      <c r="SDU140" s="124" t="s">
        <v>237</v>
      </c>
      <c r="SDV140" s="125"/>
      <c r="SDW140" s="125"/>
      <c r="SDX140" s="125"/>
      <c r="SDY140" s="125"/>
      <c r="SDZ140" s="125"/>
      <c r="SEA140" s="125"/>
      <c r="SEB140" s="126"/>
      <c r="SEC140" s="124" t="s">
        <v>237</v>
      </c>
      <c r="SED140" s="125"/>
      <c r="SEE140" s="125"/>
      <c r="SEF140" s="125"/>
      <c r="SEG140" s="125"/>
      <c r="SEH140" s="125"/>
      <c r="SEI140" s="125"/>
      <c r="SEJ140" s="126"/>
      <c r="SEK140" s="124" t="s">
        <v>237</v>
      </c>
      <c r="SEL140" s="125"/>
      <c r="SEM140" s="125"/>
      <c r="SEN140" s="125"/>
      <c r="SEO140" s="125"/>
      <c r="SEP140" s="125"/>
      <c r="SEQ140" s="125"/>
      <c r="SER140" s="126"/>
      <c r="SES140" s="124" t="s">
        <v>237</v>
      </c>
      <c r="SET140" s="125"/>
      <c r="SEU140" s="125"/>
      <c r="SEV140" s="125"/>
      <c r="SEW140" s="125"/>
      <c r="SEX140" s="125"/>
      <c r="SEY140" s="125"/>
      <c r="SEZ140" s="126"/>
      <c r="SFA140" s="124" t="s">
        <v>237</v>
      </c>
      <c r="SFB140" s="125"/>
      <c r="SFC140" s="125"/>
      <c r="SFD140" s="125"/>
      <c r="SFE140" s="125"/>
      <c r="SFF140" s="125"/>
      <c r="SFG140" s="125"/>
      <c r="SFH140" s="126"/>
      <c r="SFI140" s="124" t="s">
        <v>237</v>
      </c>
      <c r="SFJ140" s="125"/>
      <c r="SFK140" s="125"/>
      <c r="SFL140" s="125"/>
      <c r="SFM140" s="125"/>
      <c r="SFN140" s="125"/>
      <c r="SFO140" s="125"/>
      <c r="SFP140" s="126"/>
      <c r="SFQ140" s="124" t="s">
        <v>237</v>
      </c>
      <c r="SFR140" s="125"/>
      <c r="SFS140" s="125"/>
      <c r="SFT140" s="125"/>
      <c r="SFU140" s="125"/>
      <c r="SFV140" s="125"/>
      <c r="SFW140" s="125"/>
      <c r="SFX140" s="126"/>
      <c r="SFY140" s="124" t="s">
        <v>237</v>
      </c>
      <c r="SFZ140" s="125"/>
      <c r="SGA140" s="125"/>
      <c r="SGB140" s="125"/>
      <c r="SGC140" s="125"/>
      <c r="SGD140" s="125"/>
      <c r="SGE140" s="125"/>
      <c r="SGF140" s="126"/>
      <c r="SGG140" s="124" t="s">
        <v>237</v>
      </c>
      <c r="SGH140" s="125"/>
      <c r="SGI140" s="125"/>
      <c r="SGJ140" s="125"/>
      <c r="SGK140" s="125"/>
      <c r="SGL140" s="125"/>
      <c r="SGM140" s="125"/>
      <c r="SGN140" s="126"/>
      <c r="SGO140" s="124" t="s">
        <v>237</v>
      </c>
      <c r="SGP140" s="125"/>
      <c r="SGQ140" s="125"/>
      <c r="SGR140" s="125"/>
      <c r="SGS140" s="125"/>
      <c r="SGT140" s="125"/>
      <c r="SGU140" s="125"/>
      <c r="SGV140" s="126"/>
      <c r="SGW140" s="124" t="s">
        <v>237</v>
      </c>
      <c r="SGX140" s="125"/>
      <c r="SGY140" s="125"/>
      <c r="SGZ140" s="125"/>
      <c r="SHA140" s="125"/>
      <c r="SHB140" s="125"/>
      <c r="SHC140" s="125"/>
      <c r="SHD140" s="126"/>
      <c r="SHE140" s="124" t="s">
        <v>237</v>
      </c>
      <c r="SHF140" s="125"/>
      <c r="SHG140" s="125"/>
      <c r="SHH140" s="125"/>
      <c r="SHI140" s="125"/>
      <c r="SHJ140" s="125"/>
      <c r="SHK140" s="125"/>
      <c r="SHL140" s="126"/>
      <c r="SHM140" s="124" t="s">
        <v>237</v>
      </c>
      <c r="SHN140" s="125"/>
      <c r="SHO140" s="125"/>
      <c r="SHP140" s="125"/>
      <c r="SHQ140" s="125"/>
      <c r="SHR140" s="125"/>
      <c r="SHS140" s="125"/>
      <c r="SHT140" s="126"/>
      <c r="SHU140" s="124" t="s">
        <v>237</v>
      </c>
      <c r="SHV140" s="125"/>
      <c r="SHW140" s="125"/>
      <c r="SHX140" s="125"/>
      <c r="SHY140" s="125"/>
      <c r="SHZ140" s="125"/>
      <c r="SIA140" s="125"/>
      <c r="SIB140" s="126"/>
      <c r="SIC140" s="124" t="s">
        <v>237</v>
      </c>
      <c r="SID140" s="125"/>
      <c r="SIE140" s="125"/>
      <c r="SIF140" s="125"/>
      <c r="SIG140" s="125"/>
      <c r="SIH140" s="125"/>
      <c r="SII140" s="125"/>
      <c r="SIJ140" s="126"/>
      <c r="SIK140" s="124" t="s">
        <v>237</v>
      </c>
      <c r="SIL140" s="125"/>
      <c r="SIM140" s="125"/>
      <c r="SIN140" s="125"/>
      <c r="SIO140" s="125"/>
      <c r="SIP140" s="125"/>
      <c r="SIQ140" s="125"/>
      <c r="SIR140" s="126"/>
      <c r="SIS140" s="124" t="s">
        <v>237</v>
      </c>
      <c r="SIT140" s="125"/>
      <c r="SIU140" s="125"/>
      <c r="SIV140" s="125"/>
      <c r="SIW140" s="125"/>
      <c r="SIX140" s="125"/>
      <c r="SIY140" s="125"/>
      <c r="SIZ140" s="126"/>
      <c r="SJA140" s="124" t="s">
        <v>237</v>
      </c>
      <c r="SJB140" s="125"/>
      <c r="SJC140" s="125"/>
      <c r="SJD140" s="125"/>
      <c r="SJE140" s="125"/>
      <c r="SJF140" s="125"/>
      <c r="SJG140" s="125"/>
      <c r="SJH140" s="126"/>
      <c r="SJI140" s="124" t="s">
        <v>237</v>
      </c>
      <c r="SJJ140" s="125"/>
      <c r="SJK140" s="125"/>
      <c r="SJL140" s="125"/>
      <c r="SJM140" s="125"/>
      <c r="SJN140" s="125"/>
      <c r="SJO140" s="125"/>
      <c r="SJP140" s="126"/>
      <c r="SJQ140" s="124" t="s">
        <v>237</v>
      </c>
      <c r="SJR140" s="125"/>
      <c r="SJS140" s="125"/>
      <c r="SJT140" s="125"/>
      <c r="SJU140" s="125"/>
      <c r="SJV140" s="125"/>
      <c r="SJW140" s="125"/>
      <c r="SJX140" s="126"/>
      <c r="SJY140" s="124" t="s">
        <v>237</v>
      </c>
      <c r="SJZ140" s="125"/>
      <c r="SKA140" s="125"/>
      <c r="SKB140" s="125"/>
      <c r="SKC140" s="125"/>
      <c r="SKD140" s="125"/>
      <c r="SKE140" s="125"/>
      <c r="SKF140" s="126"/>
      <c r="SKG140" s="124" t="s">
        <v>237</v>
      </c>
      <c r="SKH140" s="125"/>
      <c r="SKI140" s="125"/>
      <c r="SKJ140" s="125"/>
      <c r="SKK140" s="125"/>
      <c r="SKL140" s="125"/>
      <c r="SKM140" s="125"/>
      <c r="SKN140" s="126"/>
      <c r="SKO140" s="124" t="s">
        <v>237</v>
      </c>
      <c r="SKP140" s="125"/>
      <c r="SKQ140" s="125"/>
      <c r="SKR140" s="125"/>
      <c r="SKS140" s="125"/>
      <c r="SKT140" s="125"/>
      <c r="SKU140" s="125"/>
      <c r="SKV140" s="126"/>
      <c r="SKW140" s="124" t="s">
        <v>237</v>
      </c>
      <c r="SKX140" s="125"/>
      <c r="SKY140" s="125"/>
      <c r="SKZ140" s="125"/>
      <c r="SLA140" s="125"/>
      <c r="SLB140" s="125"/>
      <c r="SLC140" s="125"/>
      <c r="SLD140" s="126"/>
      <c r="SLE140" s="124" t="s">
        <v>237</v>
      </c>
      <c r="SLF140" s="125"/>
      <c r="SLG140" s="125"/>
      <c r="SLH140" s="125"/>
      <c r="SLI140" s="125"/>
      <c r="SLJ140" s="125"/>
      <c r="SLK140" s="125"/>
      <c r="SLL140" s="126"/>
      <c r="SLM140" s="124" t="s">
        <v>237</v>
      </c>
      <c r="SLN140" s="125"/>
      <c r="SLO140" s="125"/>
      <c r="SLP140" s="125"/>
      <c r="SLQ140" s="125"/>
      <c r="SLR140" s="125"/>
      <c r="SLS140" s="125"/>
      <c r="SLT140" s="126"/>
      <c r="SLU140" s="124" t="s">
        <v>237</v>
      </c>
      <c r="SLV140" s="125"/>
      <c r="SLW140" s="125"/>
      <c r="SLX140" s="125"/>
      <c r="SLY140" s="125"/>
      <c r="SLZ140" s="125"/>
      <c r="SMA140" s="125"/>
      <c r="SMB140" s="126"/>
      <c r="SMC140" s="124" t="s">
        <v>237</v>
      </c>
      <c r="SMD140" s="125"/>
      <c r="SME140" s="125"/>
      <c r="SMF140" s="125"/>
      <c r="SMG140" s="125"/>
      <c r="SMH140" s="125"/>
      <c r="SMI140" s="125"/>
      <c r="SMJ140" s="126"/>
      <c r="SMK140" s="124" t="s">
        <v>237</v>
      </c>
      <c r="SML140" s="125"/>
      <c r="SMM140" s="125"/>
      <c r="SMN140" s="125"/>
      <c r="SMO140" s="125"/>
      <c r="SMP140" s="125"/>
      <c r="SMQ140" s="125"/>
      <c r="SMR140" s="126"/>
      <c r="SMS140" s="124" t="s">
        <v>237</v>
      </c>
      <c r="SMT140" s="125"/>
      <c r="SMU140" s="125"/>
      <c r="SMV140" s="125"/>
      <c r="SMW140" s="125"/>
      <c r="SMX140" s="125"/>
      <c r="SMY140" s="125"/>
      <c r="SMZ140" s="126"/>
      <c r="SNA140" s="124" t="s">
        <v>237</v>
      </c>
      <c r="SNB140" s="125"/>
      <c r="SNC140" s="125"/>
      <c r="SND140" s="125"/>
      <c r="SNE140" s="125"/>
      <c r="SNF140" s="125"/>
      <c r="SNG140" s="125"/>
      <c r="SNH140" s="126"/>
      <c r="SNI140" s="124" t="s">
        <v>237</v>
      </c>
      <c r="SNJ140" s="125"/>
      <c r="SNK140" s="125"/>
      <c r="SNL140" s="125"/>
      <c r="SNM140" s="125"/>
      <c r="SNN140" s="125"/>
      <c r="SNO140" s="125"/>
      <c r="SNP140" s="126"/>
      <c r="SNQ140" s="124" t="s">
        <v>237</v>
      </c>
      <c r="SNR140" s="125"/>
      <c r="SNS140" s="125"/>
      <c r="SNT140" s="125"/>
      <c r="SNU140" s="125"/>
      <c r="SNV140" s="125"/>
      <c r="SNW140" s="125"/>
      <c r="SNX140" s="126"/>
      <c r="SNY140" s="124" t="s">
        <v>237</v>
      </c>
      <c r="SNZ140" s="125"/>
      <c r="SOA140" s="125"/>
      <c r="SOB140" s="125"/>
      <c r="SOC140" s="125"/>
      <c r="SOD140" s="125"/>
      <c r="SOE140" s="125"/>
      <c r="SOF140" s="126"/>
      <c r="SOG140" s="124" t="s">
        <v>237</v>
      </c>
      <c r="SOH140" s="125"/>
      <c r="SOI140" s="125"/>
      <c r="SOJ140" s="125"/>
      <c r="SOK140" s="125"/>
      <c r="SOL140" s="125"/>
      <c r="SOM140" s="125"/>
      <c r="SON140" s="126"/>
      <c r="SOO140" s="124" t="s">
        <v>237</v>
      </c>
      <c r="SOP140" s="125"/>
      <c r="SOQ140" s="125"/>
      <c r="SOR140" s="125"/>
      <c r="SOS140" s="125"/>
      <c r="SOT140" s="125"/>
      <c r="SOU140" s="125"/>
      <c r="SOV140" s="126"/>
      <c r="SOW140" s="124" t="s">
        <v>237</v>
      </c>
      <c r="SOX140" s="125"/>
      <c r="SOY140" s="125"/>
      <c r="SOZ140" s="125"/>
      <c r="SPA140" s="125"/>
      <c r="SPB140" s="125"/>
      <c r="SPC140" s="125"/>
      <c r="SPD140" s="126"/>
      <c r="SPE140" s="124" t="s">
        <v>237</v>
      </c>
      <c r="SPF140" s="125"/>
      <c r="SPG140" s="125"/>
      <c r="SPH140" s="125"/>
      <c r="SPI140" s="125"/>
      <c r="SPJ140" s="125"/>
      <c r="SPK140" s="125"/>
      <c r="SPL140" s="126"/>
      <c r="SPM140" s="124" t="s">
        <v>237</v>
      </c>
      <c r="SPN140" s="125"/>
      <c r="SPO140" s="125"/>
      <c r="SPP140" s="125"/>
      <c r="SPQ140" s="125"/>
      <c r="SPR140" s="125"/>
      <c r="SPS140" s="125"/>
      <c r="SPT140" s="126"/>
      <c r="SPU140" s="124" t="s">
        <v>237</v>
      </c>
      <c r="SPV140" s="125"/>
      <c r="SPW140" s="125"/>
      <c r="SPX140" s="125"/>
      <c r="SPY140" s="125"/>
      <c r="SPZ140" s="125"/>
      <c r="SQA140" s="125"/>
      <c r="SQB140" s="126"/>
      <c r="SQC140" s="124" t="s">
        <v>237</v>
      </c>
      <c r="SQD140" s="125"/>
      <c r="SQE140" s="125"/>
      <c r="SQF140" s="125"/>
      <c r="SQG140" s="125"/>
      <c r="SQH140" s="125"/>
      <c r="SQI140" s="125"/>
      <c r="SQJ140" s="126"/>
      <c r="SQK140" s="124" t="s">
        <v>237</v>
      </c>
      <c r="SQL140" s="125"/>
      <c r="SQM140" s="125"/>
      <c r="SQN140" s="125"/>
      <c r="SQO140" s="125"/>
      <c r="SQP140" s="125"/>
      <c r="SQQ140" s="125"/>
      <c r="SQR140" s="126"/>
      <c r="SQS140" s="124" t="s">
        <v>237</v>
      </c>
      <c r="SQT140" s="125"/>
      <c r="SQU140" s="125"/>
      <c r="SQV140" s="125"/>
      <c r="SQW140" s="125"/>
      <c r="SQX140" s="125"/>
      <c r="SQY140" s="125"/>
      <c r="SQZ140" s="126"/>
      <c r="SRA140" s="124" t="s">
        <v>237</v>
      </c>
      <c r="SRB140" s="125"/>
      <c r="SRC140" s="125"/>
      <c r="SRD140" s="125"/>
      <c r="SRE140" s="125"/>
      <c r="SRF140" s="125"/>
      <c r="SRG140" s="125"/>
      <c r="SRH140" s="126"/>
      <c r="SRI140" s="124" t="s">
        <v>237</v>
      </c>
      <c r="SRJ140" s="125"/>
      <c r="SRK140" s="125"/>
      <c r="SRL140" s="125"/>
      <c r="SRM140" s="125"/>
      <c r="SRN140" s="125"/>
      <c r="SRO140" s="125"/>
      <c r="SRP140" s="126"/>
      <c r="SRQ140" s="124" t="s">
        <v>237</v>
      </c>
      <c r="SRR140" s="125"/>
      <c r="SRS140" s="125"/>
      <c r="SRT140" s="125"/>
      <c r="SRU140" s="125"/>
      <c r="SRV140" s="125"/>
      <c r="SRW140" s="125"/>
      <c r="SRX140" s="126"/>
      <c r="SRY140" s="124" t="s">
        <v>237</v>
      </c>
      <c r="SRZ140" s="125"/>
      <c r="SSA140" s="125"/>
      <c r="SSB140" s="125"/>
      <c r="SSC140" s="125"/>
      <c r="SSD140" s="125"/>
      <c r="SSE140" s="125"/>
      <c r="SSF140" s="126"/>
      <c r="SSG140" s="124" t="s">
        <v>237</v>
      </c>
      <c r="SSH140" s="125"/>
      <c r="SSI140" s="125"/>
      <c r="SSJ140" s="125"/>
      <c r="SSK140" s="125"/>
      <c r="SSL140" s="125"/>
      <c r="SSM140" s="125"/>
      <c r="SSN140" s="126"/>
      <c r="SSO140" s="124" t="s">
        <v>237</v>
      </c>
      <c r="SSP140" s="125"/>
      <c r="SSQ140" s="125"/>
      <c r="SSR140" s="125"/>
      <c r="SSS140" s="125"/>
      <c r="SST140" s="125"/>
      <c r="SSU140" s="125"/>
      <c r="SSV140" s="126"/>
      <c r="SSW140" s="124" t="s">
        <v>237</v>
      </c>
      <c r="SSX140" s="125"/>
      <c r="SSY140" s="125"/>
      <c r="SSZ140" s="125"/>
      <c r="STA140" s="125"/>
      <c r="STB140" s="125"/>
      <c r="STC140" s="125"/>
      <c r="STD140" s="126"/>
      <c r="STE140" s="124" t="s">
        <v>237</v>
      </c>
      <c r="STF140" s="125"/>
      <c r="STG140" s="125"/>
      <c r="STH140" s="125"/>
      <c r="STI140" s="125"/>
      <c r="STJ140" s="125"/>
      <c r="STK140" s="125"/>
      <c r="STL140" s="126"/>
      <c r="STM140" s="124" t="s">
        <v>237</v>
      </c>
      <c r="STN140" s="125"/>
      <c r="STO140" s="125"/>
      <c r="STP140" s="125"/>
      <c r="STQ140" s="125"/>
      <c r="STR140" s="125"/>
      <c r="STS140" s="125"/>
      <c r="STT140" s="126"/>
      <c r="STU140" s="124" t="s">
        <v>237</v>
      </c>
      <c r="STV140" s="125"/>
      <c r="STW140" s="125"/>
      <c r="STX140" s="125"/>
      <c r="STY140" s="125"/>
      <c r="STZ140" s="125"/>
      <c r="SUA140" s="125"/>
      <c r="SUB140" s="126"/>
      <c r="SUC140" s="124" t="s">
        <v>237</v>
      </c>
      <c r="SUD140" s="125"/>
      <c r="SUE140" s="125"/>
      <c r="SUF140" s="125"/>
      <c r="SUG140" s="125"/>
      <c r="SUH140" s="125"/>
      <c r="SUI140" s="125"/>
      <c r="SUJ140" s="126"/>
      <c r="SUK140" s="124" t="s">
        <v>237</v>
      </c>
      <c r="SUL140" s="125"/>
      <c r="SUM140" s="125"/>
      <c r="SUN140" s="125"/>
      <c r="SUO140" s="125"/>
      <c r="SUP140" s="125"/>
      <c r="SUQ140" s="125"/>
      <c r="SUR140" s="126"/>
      <c r="SUS140" s="124" t="s">
        <v>237</v>
      </c>
      <c r="SUT140" s="125"/>
      <c r="SUU140" s="125"/>
      <c r="SUV140" s="125"/>
      <c r="SUW140" s="125"/>
      <c r="SUX140" s="125"/>
      <c r="SUY140" s="125"/>
      <c r="SUZ140" s="126"/>
      <c r="SVA140" s="124" t="s">
        <v>237</v>
      </c>
      <c r="SVB140" s="125"/>
      <c r="SVC140" s="125"/>
      <c r="SVD140" s="125"/>
      <c r="SVE140" s="125"/>
      <c r="SVF140" s="125"/>
      <c r="SVG140" s="125"/>
      <c r="SVH140" s="126"/>
      <c r="SVI140" s="124" t="s">
        <v>237</v>
      </c>
      <c r="SVJ140" s="125"/>
      <c r="SVK140" s="125"/>
      <c r="SVL140" s="125"/>
      <c r="SVM140" s="125"/>
      <c r="SVN140" s="125"/>
      <c r="SVO140" s="125"/>
      <c r="SVP140" s="126"/>
      <c r="SVQ140" s="124" t="s">
        <v>237</v>
      </c>
      <c r="SVR140" s="125"/>
      <c r="SVS140" s="125"/>
      <c r="SVT140" s="125"/>
      <c r="SVU140" s="125"/>
      <c r="SVV140" s="125"/>
      <c r="SVW140" s="125"/>
      <c r="SVX140" s="126"/>
      <c r="SVY140" s="124" t="s">
        <v>237</v>
      </c>
      <c r="SVZ140" s="125"/>
      <c r="SWA140" s="125"/>
      <c r="SWB140" s="125"/>
      <c r="SWC140" s="125"/>
      <c r="SWD140" s="125"/>
      <c r="SWE140" s="125"/>
      <c r="SWF140" s="126"/>
      <c r="SWG140" s="124" t="s">
        <v>237</v>
      </c>
      <c r="SWH140" s="125"/>
      <c r="SWI140" s="125"/>
      <c r="SWJ140" s="125"/>
      <c r="SWK140" s="125"/>
      <c r="SWL140" s="125"/>
      <c r="SWM140" s="125"/>
      <c r="SWN140" s="126"/>
      <c r="SWO140" s="124" t="s">
        <v>237</v>
      </c>
      <c r="SWP140" s="125"/>
      <c r="SWQ140" s="125"/>
      <c r="SWR140" s="125"/>
      <c r="SWS140" s="125"/>
      <c r="SWT140" s="125"/>
      <c r="SWU140" s="125"/>
      <c r="SWV140" s="126"/>
      <c r="SWW140" s="124" t="s">
        <v>237</v>
      </c>
      <c r="SWX140" s="125"/>
      <c r="SWY140" s="125"/>
      <c r="SWZ140" s="125"/>
      <c r="SXA140" s="125"/>
      <c r="SXB140" s="125"/>
      <c r="SXC140" s="125"/>
      <c r="SXD140" s="126"/>
      <c r="SXE140" s="124" t="s">
        <v>237</v>
      </c>
      <c r="SXF140" s="125"/>
      <c r="SXG140" s="125"/>
      <c r="SXH140" s="125"/>
      <c r="SXI140" s="125"/>
      <c r="SXJ140" s="125"/>
      <c r="SXK140" s="125"/>
      <c r="SXL140" s="126"/>
      <c r="SXM140" s="124" t="s">
        <v>237</v>
      </c>
      <c r="SXN140" s="125"/>
      <c r="SXO140" s="125"/>
      <c r="SXP140" s="125"/>
      <c r="SXQ140" s="125"/>
      <c r="SXR140" s="125"/>
      <c r="SXS140" s="125"/>
      <c r="SXT140" s="126"/>
      <c r="SXU140" s="124" t="s">
        <v>237</v>
      </c>
      <c r="SXV140" s="125"/>
      <c r="SXW140" s="125"/>
      <c r="SXX140" s="125"/>
      <c r="SXY140" s="125"/>
      <c r="SXZ140" s="125"/>
      <c r="SYA140" s="125"/>
      <c r="SYB140" s="126"/>
      <c r="SYC140" s="124" t="s">
        <v>237</v>
      </c>
      <c r="SYD140" s="125"/>
      <c r="SYE140" s="125"/>
      <c r="SYF140" s="125"/>
      <c r="SYG140" s="125"/>
      <c r="SYH140" s="125"/>
      <c r="SYI140" s="125"/>
      <c r="SYJ140" s="126"/>
      <c r="SYK140" s="124" t="s">
        <v>237</v>
      </c>
      <c r="SYL140" s="125"/>
      <c r="SYM140" s="125"/>
      <c r="SYN140" s="125"/>
      <c r="SYO140" s="125"/>
      <c r="SYP140" s="125"/>
      <c r="SYQ140" s="125"/>
      <c r="SYR140" s="126"/>
      <c r="SYS140" s="124" t="s">
        <v>237</v>
      </c>
      <c r="SYT140" s="125"/>
      <c r="SYU140" s="125"/>
      <c r="SYV140" s="125"/>
      <c r="SYW140" s="125"/>
      <c r="SYX140" s="125"/>
      <c r="SYY140" s="125"/>
      <c r="SYZ140" s="126"/>
      <c r="SZA140" s="124" t="s">
        <v>237</v>
      </c>
      <c r="SZB140" s="125"/>
      <c r="SZC140" s="125"/>
      <c r="SZD140" s="125"/>
      <c r="SZE140" s="125"/>
      <c r="SZF140" s="125"/>
      <c r="SZG140" s="125"/>
      <c r="SZH140" s="126"/>
      <c r="SZI140" s="124" t="s">
        <v>237</v>
      </c>
      <c r="SZJ140" s="125"/>
      <c r="SZK140" s="125"/>
      <c r="SZL140" s="125"/>
      <c r="SZM140" s="125"/>
      <c r="SZN140" s="125"/>
      <c r="SZO140" s="125"/>
      <c r="SZP140" s="126"/>
      <c r="SZQ140" s="124" t="s">
        <v>237</v>
      </c>
      <c r="SZR140" s="125"/>
      <c r="SZS140" s="125"/>
      <c r="SZT140" s="125"/>
      <c r="SZU140" s="125"/>
      <c r="SZV140" s="125"/>
      <c r="SZW140" s="125"/>
      <c r="SZX140" s="126"/>
      <c r="SZY140" s="124" t="s">
        <v>237</v>
      </c>
      <c r="SZZ140" s="125"/>
      <c r="TAA140" s="125"/>
      <c r="TAB140" s="125"/>
      <c r="TAC140" s="125"/>
      <c r="TAD140" s="125"/>
      <c r="TAE140" s="125"/>
      <c r="TAF140" s="126"/>
      <c r="TAG140" s="124" t="s">
        <v>237</v>
      </c>
      <c r="TAH140" s="125"/>
      <c r="TAI140" s="125"/>
      <c r="TAJ140" s="125"/>
      <c r="TAK140" s="125"/>
      <c r="TAL140" s="125"/>
      <c r="TAM140" s="125"/>
      <c r="TAN140" s="126"/>
      <c r="TAO140" s="124" t="s">
        <v>237</v>
      </c>
      <c r="TAP140" s="125"/>
      <c r="TAQ140" s="125"/>
      <c r="TAR140" s="125"/>
      <c r="TAS140" s="125"/>
      <c r="TAT140" s="125"/>
      <c r="TAU140" s="125"/>
      <c r="TAV140" s="126"/>
      <c r="TAW140" s="124" t="s">
        <v>237</v>
      </c>
      <c r="TAX140" s="125"/>
      <c r="TAY140" s="125"/>
      <c r="TAZ140" s="125"/>
      <c r="TBA140" s="125"/>
      <c r="TBB140" s="125"/>
      <c r="TBC140" s="125"/>
      <c r="TBD140" s="126"/>
      <c r="TBE140" s="124" t="s">
        <v>237</v>
      </c>
      <c r="TBF140" s="125"/>
      <c r="TBG140" s="125"/>
      <c r="TBH140" s="125"/>
      <c r="TBI140" s="125"/>
      <c r="TBJ140" s="125"/>
      <c r="TBK140" s="125"/>
      <c r="TBL140" s="126"/>
      <c r="TBM140" s="124" t="s">
        <v>237</v>
      </c>
      <c r="TBN140" s="125"/>
      <c r="TBO140" s="125"/>
      <c r="TBP140" s="125"/>
      <c r="TBQ140" s="125"/>
      <c r="TBR140" s="125"/>
      <c r="TBS140" s="125"/>
      <c r="TBT140" s="126"/>
      <c r="TBU140" s="124" t="s">
        <v>237</v>
      </c>
      <c r="TBV140" s="125"/>
      <c r="TBW140" s="125"/>
      <c r="TBX140" s="125"/>
      <c r="TBY140" s="125"/>
      <c r="TBZ140" s="125"/>
      <c r="TCA140" s="125"/>
      <c r="TCB140" s="126"/>
      <c r="TCC140" s="124" t="s">
        <v>237</v>
      </c>
      <c r="TCD140" s="125"/>
      <c r="TCE140" s="125"/>
      <c r="TCF140" s="125"/>
      <c r="TCG140" s="125"/>
      <c r="TCH140" s="125"/>
      <c r="TCI140" s="125"/>
      <c r="TCJ140" s="126"/>
      <c r="TCK140" s="124" t="s">
        <v>237</v>
      </c>
      <c r="TCL140" s="125"/>
      <c r="TCM140" s="125"/>
      <c r="TCN140" s="125"/>
      <c r="TCO140" s="125"/>
      <c r="TCP140" s="125"/>
      <c r="TCQ140" s="125"/>
      <c r="TCR140" s="126"/>
      <c r="TCS140" s="124" t="s">
        <v>237</v>
      </c>
      <c r="TCT140" s="125"/>
      <c r="TCU140" s="125"/>
      <c r="TCV140" s="125"/>
      <c r="TCW140" s="125"/>
      <c r="TCX140" s="125"/>
      <c r="TCY140" s="125"/>
      <c r="TCZ140" s="126"/>
      <c r="TDA140" s="124" t="s">
        <v>237</v>
      </c>
      <c r="TDB140" s="125"/>
      <c r="TDC140" s="125"/>
      <c r="TDD140" s="125"/>
      <c r="TDE140" s="125"/>
      <c r="TDF140" s="125"/>
      <c r="TDG140" s="125"/>
      <c r="TDH140" s="126"/>
      <c r="TDI140" s="124" t="s">
        <v>237</v>
      </c>
      <c r="TDJ140" s="125"/>
      <c r="TDK140" s="125"/>
      <c r="TDL140" s="125"/>
      <c r="TDM140" s="125"/>
      <c r="TDN140" s="125"/>
      <c r="TDO140" s="125"/>
      <c r="TDP140" s="126"/>
      <c r="TDQ140" s="124" t="s">
        <v>237</v>
      </c>
      <c r="TDR140" s="125"/>
      <c r="TDS140" s="125"/>
      <c r="TDT140" s="125"/>
      <c r="TDU140" s="125"/>
      <c r="TDV140" s="125"/>
      <c r="TDW140" s="125"/>
      <c r="TDX140" s="126"/>
      <c r="TDY140" s="124" t="s">
        <v>237</v>
      </c>
      <c r="TDZ140" s="125"/>
      <c r="TEA140" s="125"/>
      <c r="TEB140" s="125"/>
      <c r="TEC140" s="125"/>
      <c r="TED140" s="125"/>
      <c r="TEE140" s="125"/>
      <c r="TEF140" s="126"/>
      <c r="TEG140" s="124" t="s">
        <v>237</v>
      </c>
      <c r="TEH140" s="125"/>
      <c r="TEI140" s="125"/>
      <c r="TEJ140" s="125"/>
      <c r="TEK140" s="125"/>
      <c r="TEL140" s="125"/>
      <c r="TEM140" s="125"/>
      <c r="TEN140" s="126"/>
      <c r="TEO140" s="124" t="s">
        <v>237</v>
      </c>
      <c r="TEP140" s="125"/>
      <c r="TEQ140" s="125"/>
      <c r="TER140" s="125"/>
      <c r="TES140" s="125"/>
      <c r="TET140" s="125"/>
      <c r="TEU140" s="125"/>
      <c r="TEV140" s="126"/>
      <c r="TEW140" s="124" t="s">
        <v>237</v>
      </c>
      <c r="TEX140" s="125"/>
      <c r="TEY140" s="125"/>
      <c r="TEZ140" s="125"/>
      <c r="TFA140" s="125"/>
      <c r="TFB140" s="125"/>
      <c r="TFC140" s="125"/>
      <c r="TFD140" s="126"/>
      <c r="TFE140" s="124" t="s">
        <v>237</v>
      </c>
      <c r="TFF140" s="125"/>
      <c r="TFG140" s="125"/>
      <c r="TFH140" s="125"/>
      <c r="TFI140" s="125"/>
      <c r="TFJ140" s="125"/>
      <c r="TFK140" s="125"/>
      <c r="TFL140" s="126"/>
      <c r="TFM140" s="124" t="s">
        <v>237</v>
      </c>
      <c r="TFN140" s="125"/>
      <c r="TFO140" s="125"/>
      <c r="TFP140" s="125"/>
      <c r="TFQ140" s="125"/>
      <c r="TFR140" s="125"/>
      <c r="TFS140" s="125"/>
      <c r="TFT140" s="126"/>
      <c r="TFU140" s="124" t="s">
        <v>237</v>
      </c>
      <c r="TFV140" s="125"/>
      <c r="TFW140" s="125"/>
      <c r="TFX140" s="125"/>
      <c r="TFY140" s="125"/>
      <c r="TFZ140" s="125"/>
      <c r="TGA140" s="125"/>
      <c r="TGB140" s="126"/>
      <c r="TGC140" s="124" t="s">
        <v>237</v>
      </c>
      <c r="TGD140" s="125"/>
      <c r="TGE140" s="125"/>
      <c r="TGF140" s="125"/>
      <c r="TGG140" s="125"/>
      <c r="TGH140" s="125"/>
      <c r="TGI140" s="125"/>
      <c r="TGJ140" s="126"/>
      <c r="TGK140" s="124" t="s">
        <v>237</v>
      </c>
      <c r="TGL140" s="125"/>
      <c r="TGM140" s="125"/>
      <c r="TGN140" s="125"/>
      <c r="TGO140" s="125"/>
      <c r="TGP140" s="125"/>
      <c r="TGQ140" s="125"/>
      <c r="TGR140" s="126"/>
      <c r="TGS140" s="124" t="s">
        <v>237</v>
      </c>
      <c r="TGT140" s="125"/>
      <c r="TGU140" s="125"/>
      <c r="TGV140" s="125"/>
      <c r="TGW140" s="125"/>
      <c r="TGX140" s="125"/>
      <c r="TGY140" s="125"/>
      <c r="TGZ140" s="126"/>
      <c r="THA140" s="124" t="s">
        <v>237</v>
      </c>
      <c r="THB140" s="125"/>
      <c r="THC140" s="125"/>
      <c r="THD140" s="125"/>
      <c r="THE140" s="125"/>
      <c r="THF140" s="125"/>
      <c r="THG140" s="125"/>
      <c r="THH140" s="126"/>
      <c r="THI140" s="124" t="s">
        <v>237</v>
      </c>
      <c r="THJ140" s="125"/>
      <c r="THK140" s="125"/>
      <c r="THL140" s="125"/>
      <c r="THM140" s="125"/>
      <c r="THN140" s="125"/>
      <c r="THO140" s="125"/>
      <c r="THP140" s="126"/>
      <c r="THQ140" s="124" t="s">
        <v>237</v>
      </c>
      <c r="THR140" s="125"/>
      <c r="THS140" s="125"/>
      <c r="THT140" s="125"/>
      <c r="THU140" s="125"/>
      <c r="THV140" s="125"/>
      <c r="THW140" s="125"/>
      <c r="THX140" s="126"/>
      <c r="THY140" s="124" t="s">
        <v>237</v>
      </c>
      <c r="THZ140" s="125"/>
      <c r="TIA140" s="125"/>
      <c r="TIB140" s="125"/>
      <c r="TIC140" s="125"/>
      <c r="TID140" s="125"/>
      <c r="TIE140" s="125"/>
      <c r="TIF140" s="126"/>
      <c r="TIG140" s="124" t="s">
        <v>237</v>
      </c>
      <c r="TIH140" s="125"/>
      <c r="TII140" s="125"/>
      <c r="TIJ140" s="125"/>
      <c r="TIK140" s="125"/>
      <c r="TIL140" s="125"/>
      <c r="TIM140" s="125"/>
      <c r="TIN140" s="126"/>
      <c r="TIO140" s="124" t="s">
        <v>237</v>
      </c>
      <c r="TIP140" s="125"/>
      <c r="TIQ140" s="125"/>
      <c r="TIR140" s="125"/>
      <c r="TIS140" s="125"/>
      <c r="TIT140" s="125"/>
      <c r="TIU140" s="125"/>
      <c r="TIV140" s="126"/>
      <c r="TIW140" s="124" t="s">
        <v>237</v>
      </c>
      <c r="TIX140" s="125"/>
      <c r="TIY140" s="125"/>
      <c r="TIZ140" s="125"/>
      <c r="TJA140" s="125"/>
      <c r="TJB140" s="125"/>
      <c r="TJC140" s="125"/>
      <c r="TJD140" s="126"/>
      <c r="TJE140" s="124" t="s">
        <v>237</v>
      </c>
      <c r="TJF140" s="125"/>
      <c r="TJG140" s="125"/>
      <c r="TJH140" s="125"/>
      <c r="TJI140" s="125"/>
      <c r="TJJ140" s="125"/>
      <c r="TJK140" s="125"/>
      <c r="TJL140" s="126"/>
      <c r="TJM140" s="124" t="s">
        <v>237</v>
      </c>
      <c r="TJN140" s="125"/>
      <c r="TJO140" s="125"/>
      <c r="TJP140" s="125"/>
      <c r="TJQ140" s="125"/>
      <c r="TJR140" s="125"/>
      <c r="TJS140" s="125"/>
      <c r="TJT140" s="126"/>
      <c r="TJU140" s="124" t="s">
        <v>237</v>
      </c>
      <c r="TJV140" s="125"/>
      <c r="TJW140" s="125"/>
      <c r="TJX140" s="125"/>
      <c r="TJY140" s="125"/>
      <c r="TJZ140" s="125"/>
      <c r="TKA140" s="125"/>
      <c r="TKB140" s="126"/>
      <c r="TKC140" s="124" t="s">
        <v>237</v>
      </c>
      <c r="TKD140" s="125"/>
      <c r="TKE140" s="125"/>
      <c r="TKF140" s="125"/>
      <c r="TKG140" s="125"/>
      <c r="TKH140" s="125"/>
      <c r="TKI140" s="125"/>
      <c r="TKJ140" s="126"/>
      <c r="TKK140" s="124" t="s">
        <v>237</v>
      </c>
      <c r="TKL140" s="125"/>
      <c r="TKM140" s="125"/>
      <c r="TKN140" s="125"/>
      <c r="TKO140" s="125"/>
      <c r="TKP140" s="125"/>
      <c r="TKQ140" s="125"/>
      <c r="TKR140" s="126"/>
      <c r="TKS140" s="124" t="s">
        <v>237</v>
      </c>
      <c r="TKT140" s="125"/>
      <c r="TKU140" s="125"/>
      <c r="TKV140" s="125"/>
      <c r="TKW140" s="125"/>
      <c r="TKX140" s="125"/>
      <c r="TKY140" s="125"/>
      <c r="TKZ140" s="126"/>
      <c r="TLA140" s="124" t="s">
        <v>237</v>
      </c>
      <c r="TLB140" s="125"/>
      <c r="TLC140" s="125"/>
      <c r="TLD140" s="125"/>
      <c r="TLE140" s="125"/>
      <c r="TLF140" s="125"/>
      <c r="TLG140" s="125"/>
      <c r="TLH140" s="126"/>
      <c r="TLI140" s="124" t="s">
        <v>237</v>
      </c>
      <c r="TLJ140" s="125"/>
      <c r="TLK140" s="125"/>
      <c r="TLL140" s="125"/>
      <c r="TLM140" s="125"/>
      <c r="TLN140" s="125"/>
      <c r="TLO140" s="125"/>
      <c r="TLP140" s="126"/>
      <c r="TLQ140" s="124" t="s">
        <v>237</v>
      </c>
      <c r="TLR140" s="125"/>
      <c r="TLS140" s="125"/>
      <c r="TLT140" s="125"/>
      <c r="TLU140" s="125"/>
      <c r="TLV140" s="125"/>
      <c r="TLW140" s="125"/>
      <c r="TLX140" s="126"/>
      <c r="TLY140" s="124" t="s">
        <v>237</v>
      </c>
      <c r="TLZ140" s="125"/>
      <c r="TMA140" s="125"/>
      <c r="TMB140" s="125"/>
      <c r="TMC140" s="125"/>
      <c r="TMD140" s="125"/>
      <c r="TME140" s="125"/>
      <c r="TMF140" s="126"/>
      <c r="TMG140" s="124" t="s">
        <v>237</v>
      </c>
      <c r="TMH140" s="125"/>
      <c r="TMI140" s="125"/>
      <c r="TMJ140" s="125"/>
      <c r="TMK140" s="125"/>
      <c r="TML140" s="125"/>
      <c r="TMM140" s="125"/>
      <c r="TMN140" s="126"/>
      <c r="TMO140" s="124" t="s">
        <v>237</v>
      </c>
      <c r="TMP140" s="125"/>
      <c r="TMQ140" s="125"/>
      <c r="TMR140" s="125"/>
      <c r="TMS140" s="125"/>
      <c r="TMT140" s="125"/>
      <c r="TMU140" s="125"/>
      <c r="TMV140" s="126"/>
      <c r="TMW140" s="124" t="s">
        <v>237</v>
      </c>
      <c r="TMX140" s="125"/>
      <c r="TMY140" s="125"/>
      <c r="TMZ140" s="125"/>
      <c r="TNA140" s="125"/>
      <c r="TNB140" s="125"/>
      <c r="TNC140" s="125"/>
      <c r="TND140" s="126"/>
      <c r="TNE140" s="124" t="s">
        <v>237</v>
      </c>
      <c r="TNF140" s="125"/>
      <c r="TNG140" s="125"/>
      <c r="TNH140" s="125"/>
      <c r="TNI140" s="125"/>
      <c r="TNJ140" s="125"/>
      <c r="TNK140" s="125"/>
      <c r="TNL140" s="126"/>
      <c r="TNM140" s="124" t="s">
        <v>237</v>
      </c>
      <c r="TNN140" s="125"/>
      <c r="TNO140" s="125"/>
      <c r="TNP140" s="125"/>
      <c r="TNQ140" s="125"/>
      <c r="TNR140" s="125"/>
      <c r="TNS140" s="125"/>
      <c r="TNT140" s="126"/>
      <c r="TNU140" s="124" t="s">
        <v>237</v>
      </c>
      <c r="TNV140" s="125"/>
      <c r="TNW140" s="125"/>
      <c r="TNX140" s="125"/>
      <c r="TNY140" s="125"/>
      <c r="TNZ140" s="125"/>
      <c r="TOA140" s="125"/>
      <c r="TOB140" s="126"/>
      <c r="TOC140" s="124" t="s">
        <v>237</v>
      </c>
      <c r="TOD140" s="125"/>
      <c r="TOE140" s="125"/>
      <c r="TOF140" s="125"/>
      <c r="TOG140" s="125"/>
      <c r="TOH140" s="125"/>
      <c r="TOI140" s="125"/>
      <c r="TOJ140" s="126"/>
      <c r="TOK140" s="124" t="s">
        <v>237</v>
      </c>
      <c r="TOL140" s="125"/>
      <c r="TOM140" s="125"/>
      <c r="TON140" s="125"/>
      <c r="TOO140" s="125"/>
      <c r="TOP140" s="125"/>
      <c r="TOQ140" s="125"/>
      <c r="TOR140" s="126"/>
      <c r="TOS140" s="124" t="s">
        <v>237</v>
      </c>
      <c r="TOT140" s="125"/>
      <c r="TOU140" s="125"/>
      <c r="TOV140" s="125"/>
      <c r="TOW140" s="125"/>
      <c r="TOX140" s="125"/>
      <c r="TOY140" s="125"/>
      <c r="TOZ140" s="126"/>
      <c r="TPA140" s="124" t="s">
        <v>237</v>
      </c>
      <c r="TPB140" s="125"/>
      <c r="TPC140" s="125"/>
      <c r="TPD140" s="125"/>
      <c r="TPE140" s="125"/>
      <c r="TPF140" s="125"/>
      <c r="TPG140" s="125"/>
      <c r="TPH140" s="126"/>
      <c r="TPI140" s="124" t="s">
        <v>237</v>
      </c>
      <c r="TPJ140" s="125"/>
      <c r="TPK140" s="125"/>
      <c r="TPL140" s="125"/>
      <c r="TPM140" s="125"/>
      <c r="TPN140" s="125"/>
      <c r="TPO140" s="125"/>
      <c r="TPP140" s="126"/>
      <c r="TPQ140" s="124" t="s">
        <v>237</v>
      </c>
      <c r="TPR140" s="125"/>
      <c r="TPS140" s="125"/>
      <c r="TPT140" s="125"/>
      <c r="TPU140" s="125"/>
      <c r="TPV140" s="125"/>
      <c r="TPW140" s="125"/>
      <c r="TPX140" s="126"/>
      <c r="TPY140" s="124" t="s">
        <v>237</v>
      </c>
      <c r="TPZ140" s="125"/>
      <c r="TQA140" s="125"/>
      <c r="TQB140" s="125"/>
      <c r="TQC140" s="125"/>
      <c r="TQD140" s="125"/>
      <c r="TQE140" s="125"/>
      <c r="TQF140" s="126"/>
      <c r="TQG140" s="124" t="s">
        <v>237</v>
      </c>
      <c r="TQH140" s="125"/>
      <c r="TQI140" s="125"/>
      <c r="TQJ140" s="125"/>
      <c r="TQK140" s="125"/>
      <c r="TQL140" s="125"/>
      <c r="TQM140" s="125"/>
      <c r="TQN140" s="126"/>
      <c r="TQO140" s="124" t="s">
        <v>237</v>
      </c>
      <c r="TQP140" s="125"/>
      <c r="TQQ140" s="125"/>
      <c r="TQR140" s="125"/>
      <c r="TQS140" s="125"/>
      <c r="TQT140" s="125"/>
      <c r="TQU140" s="125"/>
      <c r="TQV140" s="126"/>
      <c r="TQW140" s="124" t="s">
        <v>237</v>
      </c>
      <c r="TQX140" s="125"/>
      <c r="TQY140" s="125"/>
      <c r="TQZ140" s="125"/>
      <c r="TRA140" s="125"/>
      <c r="TRB140" s="125"/>
      <c r="TRC140" s="125"/>
      <c r="TRD140" s="126"/>
      <c r="TRE140" s="124" t="s">
        <v>237</v>
      </c>
      <c r="TRF140" s="125"/>
      <c r="TRG140" s="125"/>
      <c r="TRH140" s="125"/>
      <c r="TRI140" s="125"/>
      <c r="TRJ140" s="125"/>
      <c r="TRK140" s="125"/>
      <c r="TRL140" s="126"/>
      <c r="TRM140" s="124" t="s">
        <v>237</v>
      </c>
      <c r="TRN140" s="125"/>
      <c r="TRO140" s="125"/>
      <c r="TRP140" s="125"/>
      <c r="TRQ140" s="125"/>
      <c r="TRR140" s="125"/>
      <c r="TRS140" s="125"/>
      <c r="TRT140" s="126"/>
      <c r="TRU140" s="124" t="s">
        <v>237</v>
      </c>
      <c r="TRV140" s="125"/>
      <c r="TRW140" s="125"/>
      <c r="TRX140" s="125"/>
      <c r="TRY140" s="125"/>
      <c r="TRZ140" s="125"/>
      <c r="TSA140" s="125"/>
      <c r="TSB140" s="126"/>
      <c r="TSC140" s="124" t="s">
        <v>237</v>
      </c>
      <c r="TSD140" s="125"/>
      <c r="TSE140" s="125"/>
      <c r="TSF140" s="125"/>
      <c r="TSG140" s="125"/>
      <c r="TSH140" s="125"/>
      <c r="TSI140" s="125"/>
      <c r="TSJ140" s="126"/>
      <c r="TSK140" s="124" t="s">
        <v>237</v>
      </c>
      <c r="TSL140" s="125"/>
      <c r="TSM140" s="125"/>
      <c r="TSN140" s="125"/>
      <c r="TSO140" s="125"/>
      <c r="TSP140" s="125"/>
      <c r="TSQ140" s="125"/>
      <c r="TSR140" s="126"/>
      <c r="TSS140" s="124" t="s">
        <v>237</v>
      </c>
      <c r="TST140" s="125"/>
      <c r="TSU140" s="125"/>
      <c r="TSV140" s="125"/>
      <c r="TSW140" s="125"/>
      <c r="TSX140" s="125"/>
      <c r="TSY140" s="125"/>
      <c r="TSZ140" s="126"/>
      <c r="TTA140" s="124" t="s">
        <v>237</v>
      </c>
      <c r="TTB140" s="125"/>
      <c r="TTC140" s="125"/>
      <c r="TTD140" s="125"/>
      <c r="TTE140" s="125"/>
      <c r="TTF140" s="125"/>
      <c r="TTG140" s="125"/>
      <c r="TTH140" s="126"/>
      <c r="TTI140" s="124" t="s">
        <v>237</v>
      </c>
      <c r="TTJ140" s="125"/>
      <c r="TTK140" s="125"/>
      <c r="TTL140" s="125"/>
      <c r="TTM140" s="125"/>
      <c r="TTN140" s="125"/>
      <c r="TTO140" s="125"/>
      <c r="TTP140" s="126"/>
      <c r="TTQ140" s="124" t="s">
        <v>237</v>
      </c>
      <c r="TTR140" s="125"/>
      <c r="TTS140" s="125"/>
      <c r="TTT140" s="125"/>
      <c r="TTU140" s="125"/>
      <c r="TTV140" s="125"/>
      <c r="TTW140" s="125"/>
      <c r="TTX140" s="126"/>
      <c r="TTY140" s="124" t="s">
        <v>237</v>
      </c>
      <c r="TTZ140" s="125"/>
      <c r="TUA140" s="125"/>
      <c r="TUB140" s="125"/>
      <c r="TUC140" s="125"/>
      <c r="TUD140" s="125"/>
      <c r="TUE140" s="125"/>
      <c r="TUF140" s="126"/>
      <c r="TUG140" s="124" t="s">
        <v>237</v>
      </c>
      <c r="TUH140" s="125"/>
      <c r="TUI140" s="125"/>
      <c r="TUJ140" s="125"/>
      <c r="TUK140" s="125"/>
      <c r="TUL140" s="125"/>
      <c r="TUM140" s="125"/>
      <c r="TUN140" s="126"/>
      <c r="TUO140" s="124" t="s">
        <v>237</v>
      </c>
      <c r="TUP140" s="125"/>
      <c r="TUQ140" s="125"/>
      <c r="TUR140" s="125"/>
      <c r="TUS140" s="125"/>
      <c r="TUT140" s="125"/>
      <c r="TUU140" s="125"/>
      <c r="TUV140" s="126"/>
      <c r="TUW140" s="124" t="s">
        <v>237</v>
      </c>
      <c r="TUX140" s="125"/>
      <c r="TUY140" s="125"/>
      <c r="TUZ140" s="125"/>
      <c r="TVA140" s="125"/>
      <c r="TVB140" s="125"/>
      <c r="TVC140" s="125"/>
      <c r="TVD140" s="126"/>
      <c r="TVE140" s="124" t="s">
        <v>237</v>
      </c>
      <c r="TVF140" s="125"/>
      <c r="TVG140" s="125"/>
      <c r="TVH140" s="125"/>
      <c r="TVI140" s="125"/>
      <c r="TVJ140" s="125"/>
      <c r="TVK140" s="125"/>
      <c r="TVL140" s="126"/>
      <c r="TVM140" s="124" t="s">
        <v>237</v>
      </c>
      <c r="TVN140" s="125"/>
      <c r="TVO140" s="125"/>
      <c r="TVP140" s="125"/>
      <c r="TVQ140" s="125"/>
      <c r="TVR140" s="125"/>
      <c r="TVS140" s="125"/>
      <c r="TVT140" s="126"/>
      <c r="TVU140" s="124" t="s">
        <v>237</v>
      </c>
      <c r="TVV140" s="125"/>
      <c r="TVW140" s="125"/>
      <c r="TVX140" s="125"/>
      <c r="TVY140" s="125"/>
      <c r="TVZ140" s="125"/>
      <c r="TWA140" s="125"/>
      <c r="TWB140" s="126"/>
      <c r="TWC140" s="124" t="s">
        <v>237</v>
      </c>
      <c r="TWD140" s="125"/>
      <c r="TWE140" s="125"/>
      <c r="TWF140" s="125"/>
      <c r="TWG140" s="125"/>
      <c r="TWH140" s="125"/>
      <c r="TWI140" s="125"/>
      <c r="TWJ140" s="126"/>
      <c r="TWK140" s="124" t="s">
        <v>237</v>
      </c>
      <c r="TWL140" s="125"/>
      <c r="TWM140" s="125"/>
      <c r="TWN140" s="125"/>
      <c r="TWO140" s="125"/>
      <c r="TWP140" s="125"/>
      <c r="TWQ140" s="125"/>
      <c r="TWR140" s="126"/>
      <c r="TWS140" s="124" t="s">
        <v>237</v>
      </c>
      <c r="TWT140" s="125"/>
      <c r="TWU140" s="125"/>
      <c r="TWV140" s="125"/>
      <c r="TWW140" s="125"/>
      <c r="TWX140" s="125"/>
      <c r="TWY140" s="125"/>
      <c r="TWZ140" s="126"/>
      <c r="TXA140" s="124" t="s">
        <v>237</v>
      </c>
      <c r="TXB140" s="125"/>
      <c r="TXC140" s="125"/>
      <c r="TXD140" s="125"/>
      <c r="TXE140" s="125"/>
      <c r="TXF140" s="125"/>
      <c r="TXG140" s="125"/>
      <c r="TXH140" s="126"/>
      <c r="TXI140" s="124" t="s">
        <v>237</v>
      </c>
      <c r="TXJ140" s="125"/>
      <c r="TXK140" s="125"/>
      <c r="TXL140" s="125"/>
      <c r="TXM140" s="125"/>
      <c r="TXN140" s="125"/>
      <c r="TXO140" s="125"/>
      <c r="TXP140" s="126"/>
      <c r="TXQ140" s="124" t="s">
        <v>237</v>
      </c>
      <c r="TXR140" s="125"/>
      <c r="TXS140" s="125"/>
      <c r="TXT140" s="125"/>
      <c r="TXU140" s="125"/>
      <c r="TXV140" s="125"/>
      <c r="TXW140" s="125"/>
      <c r="TXX140" s="126"/>
      <c r="TXY140" s="124" t="s">
        <v>237</v>
      </c>
      <c r="TXZ140" s="125"/>
      <c r="TYA140" s="125"/>
      <c r="TYB140" s="125"/>
      <c r="TYC140" s="125"/>
      <c r="TYD140" s="125"/>
      <c r="TYE140" s="125"/>
      <c r="TYF140" s="126"/>
      <c r="TYG140" s="124" t="s">
        <v>237</v>
      </c>
      <c r="TYH140" s="125"/>
      <c r="TYI140" s="125"/>
      <c r="TYJ140" s="125"/>
      <c r="TYK140" s="125"/>
      <c r="TYL140" s="125"/>
      <c r="TYM140" s="125"/>
      <c r="TYN140" s="126"/>
      <c r="TYO140" s="124" t="s">
        <v>237</v>
      </c>
      <c r="TYP140" s="125"/>
      <c r="TYQ140" s="125"/>
      <c r="TYR140" s="125"/>
      <c r="TYS140" s="125"/>
      <c r="TYT140" s="125"/>
      <c r="TYU140" s="125"/>
      <c r="TYV140" s="126"/>
      <c r="TYW140" s="124" t="s">
        <v>237</v>
      </c>
      <c r="TYX140" s="125"/>
      <c r="TYY140" s="125"/>
      <c r="TYZ140" s="125"/>
      <c r="TZA140" s="125"/>
      <c r="TZB140" s="125"/>
      <c r="TZC140" s="125"/>
      <c r="TZD140" s="126"/>
      <c r="TZE140" s="124" t="s">
        <v>237</v>
      </c>
      <c r="TZF140" s="125"/>
      <c r="TZG140" s="125"/>
      <c r="TZH140" s="125"/>
      <c r="TZI140" s="125"/>
      <c r="TZJ140" s="125"/>
      <c r="TZK140" s="125"/>
      <c r="TZL140" s="126"/>
      <c r="TZM140" s="124" t="s">
        <v>237</v>
      </c>
      <c r="TZN140" s="125"/>
      <c r="TZO140" s="125"/>
      <c r="TZP140" s="125"/>
      <c r="TZQ140" s="125"/>
      <c r="TZR140" s="125"/>
      <c r="TZS140" s="125"/>
      <c r="TZT140" s="126"/>
      <c r="TZU140" s="124" t="s">
        <v>237</v>
      </c>
      <c r="TZV140" s="125"/>
      <c r="TZW140" s="125"/>
      <c r="TZX140" s="125"/>
      <c r="TZY140" s="125"/>
      <c r="TZZ140" s="125"/>
      <c r="UAA140" s="125"/>
      <c r="UAB140" s="126"/>
      <c r="UAC140" s="124" t="s">
        <v>237</v>
      </c>
      <c r="UAD140" s="125"/>
      <c r="UAE140" s="125"/>
      <c r="UAF140" s="125"/>
      <c r="UAG140" s="125"/>
      <c r="UAH140" s="125"/>
      <c r="UAI140" s="125"/>
      <c r="UAJ140" s="126"/>
      <c r="UAK140" s="124" t="s">
        <v>237</v>
      </c>
      <c r="UAL140" s="125"/>
      <c r="UAM140" s="125"/>
      <c r="UAN140" s="125"/>
      <c r="UAO140" s="125"/>
      <c r="UAP140" s="125"/>
      <c r="UAQ140" s="125"/>
      <c r="UAR140" s="126"/>
      <c r="UAS140" s="124" t="s">
        <v>237</v>
      </c>
      <c r="UAT140" s="125"/>
      <c r="UAU140" s="125"/>
      <c r="UAV140" s="125"/>
      <c r="UAW140" s="125"/>
      <c r="UAX140" s="125"/>
      <c r="UAY140" s="125"/>
      <c r="UAZ140" s="126"/>
      <c r="UBA140" s="124" t="s">
        <v>237</v>
      </c>
      <c r="UBB140" s="125"/>
      <c r="UBC140" s="125"/>
      <c r="UBD140" s="125"/>
      <c r="UBE140" s="125"/>
      <c r="UBF140" s="125"/>
      <c r="UBG140" s="125"/>
      <c r="UBH140" s="126"/>
      <c r="UBI140" s="124" t="s">
        <v>237</v>
      </c>
      <c r="UBJ140" s="125"/>
      <c r="UBK140" s="125"/>
      <c r="UBL140" s="125"/>
      <c r="UBM140" s="125"/>
      <c r="UBN140" s="125"/>
      <c r="UBO140" s="125"/>
      <c r="UBP140" s="126"/>
      <c r="UBQ140" s="124" t="s">
        <v>237</v>
      </c>
      <c r="UBR140" s="125"/>
      <c r="UBS140" s="125"/>
      <c r="UBT140" s="125"/>
      <c r="UBU140" s="125"/>
      <c r="UBV140" s="125"/>
      <c r="UBW140" s="125"/>
      <c r="UBX140" s="126"/>
      <c r="UBY140" s="124" t="s">
        <v>237</v>
      </c>
      <c r="UBZ140" s="125"/>
      <c r="UCA140" s="125"/>
      <c r="UCB140" s="125"/>
      <c r="UCC140" s="125"/>
      <c r="UCD140" s="125"/>
      <c r="UCE140" s="125"/>
      <c r="UCF140" s="126"/>
      <c r="UCG140" s="124" t="s">
        <v>237</v>
      </c>
      <c r="UCH140" s="125"/>
      <c r="UCI140" s="125"/>
      <c r="UCJ140" s="125"/>
      <c r="UCK140" s="125"/>
      <c r="UCL140" s="125"/>
      <c r="UCM140" s="125"/>
      <c r="UCN140" s="126"/>
      <c r="UCO140" s="124" t="s">
        <v>237</v>
      </c>
      <c r="UCP140" s="125"/>
      <c r="UCQ140" s="125"/>
      <c r="UCR140" s="125"/>
      <c r="UCS140" s="125"/>
      <c r="UCT140" s="125"/>
      <c r="UCU140" s="125"/>
      <c r="UCV140" s="126"/>
      <c r="UCW140" s="124" t="s">
        <v>237</v>
      </c>
      <c r="UCX140" s="125"/>
      <c r="UCY140" s="125"/>
      <c r="UCZ140" s="125"/>
      <c r="UDA140" s="125"/>
      <c r="UDB140" s="125"/>
      <c r="UDC140" s="125"/>
      <c r="UDD140" s="126"/>
      <c r="UDE140" s="124" t="s">
        <v>237</v>
      </c>
      <c r="UDF140" s="125"/>
      <c r="UDG140" s="125"/>
      <c r="UDH140" s="125"/>
      <c r="UDI140" s="125"/>
      <c r="UDJ140" s="125"/>
      <c r="UDK140" s="125"/>
      <c r="UDL140" s="126"/>
      <c r="UDM140" s="124" t="s">
        <v>237</v>
      </c>
      <c r="UDN140" s="125"/>
      <c r="UDO140" s="125"/>
      <c r="UDP140" s="125"/>
      <c r="UDQ140" s="125"/>
      <c r="UDR140" s="125"/>
      <c r="UDS140" s="125"/>
      <c r="UDT140" s="126"/>
      <c r="UDU140" s="124" t="s">
        <v>237</v>
      </c>
      <c r="UDV140" s="125"/>
      <c r="UDW140" s="125"/>
      <c r="UDX140" s="125"/>
      <c r="UDY140" s="125"/>
      <c r="UDZ140" s="125"/>
      <c r="UEA140" s="125"/>
      <c r="UEB140" s="126"/>
      <c r="UEC140" s="124" t="s">
        <v>237</v>
      </c>
      <c r="UED140" s="125"/>
      <c r="UEE140" s="125"/>
      <c r="UEF140" s="125"/>
      <c r="UEG140" s="125"/>
      <c r="UEH140" s="125"/>
      <c r="UEI140" s="125"/>
      <c r="UEJ140" s="126"/>
      <c r="UEK140" s="124" t="s">
        <v>237</v>
      </c>
      <c r="UEL140" s="125"/>
      <c r="UEM140" s="125"/>
      <c r="UEN140" s="125"/>
      <c r="UEO140" s="125"/>
      <c r="UEP140" s="125"/>
      <c r="UEQ140" s="125"/>
      <c r="UER140" s="126"/>
      <c r="UES140" s="124" t="s">
        <v>237</v>
      </c>
      <c r="UET140" s="125"/>
      <c r="UEU140" s="125"/>
      <c r="UEV140" s="125"/>
      <c r="UEW140" s="125"/>
      <c r="UEX140" s="125"/>
      <c r="UEY140" s="125"/>
      <c r="UEZ140" s="126"/>
      <c r="UFA140" s="124" t="s">
        <v>237</v>
      </c>
      <c r="UFB140" s="125"/>
      <c r="UFC140" s="125"/>
      <c r="UFD140" s="125"/>
      <c r="UFE140" s="125"/>
      <c r="UFF140" s="125"/>
      <c r="UFG140" s="125"/>
      <c r="UFH140" s="126"/>
      <c r="UFI140" s="124" t="s">
        <v>237</v>
      </c>
      <c r="UFJ140" s="125"/>
      <c r="UFK140" s="125"/>
      <c r="UFL140" s="125"/>
      <c r="UFM140" s="125"/>
      <c r="UFN140" s="125"/>
      <c r="UFO140" s="125"/>
      <c r="UFP140" s="126"/>
      <c r="UFQ140" s="124" t="s">
        <v>237</v>
      </c>
      <c r="UFR140" s="125"/>
      <c r="UFS140" s="125"/>
      <c r="UFT140" s="125"/>
      <c r="UFU140" s="125"/>
      <c r="UFV140" s="125"/>
      <c r="UFW140" s="125"/>
      <c r="UFX140" s="126"/>
      <c r="UFY140" s="124" t="s">
        <v>237</v>
      </c>
      <c r="UFZ140" s="125"/>
      <c r="UGA140" s="125"/>
      <c r="UGB140" s="125"/>
      <c r="UGC140" s="125"/>
      <c r="UGD140" s="125"/>
      <c r="UGE140" s="125"/>
      <c r="UGF140" s="126"/>
      <c r="UGG140" s="124" t="s">
        <v>237</v>
      </c>
      <c r="UGH140" s="125"/>
      <c r="UGI140" s="125"/>
      <c r="UGJ140" s="125"/>
      <c r="UGK140" s="125"/>
      <c r="UGL140" s="125"/>
      <c r="UGM140" s="125"/>
      <c r="UGN140" s="126"/>
      <c r="UGO140" s="124" t="s">
        <v>237</v>
      </c>
      <c r="UGP140" s="125"/>
      <c r="UGQ140" s="125"/>
      <c r="UGR140" s="125"/>
      <c r="UGS140" s="125"/>
      <c r="UGT140" s="125"/>
      <c r="UGU140" s="125"/>
      <c r="UGV140" s="126"/>
      <c r="UGW140" s="124" t="s">
        <v>237</v>
      </c>
      <c r="UGX140" s="125"/>
      <c r="UGY140" s="125"/>
      <c r="UGZ140" s="125"/>
      <c r="UHA140" s="125"/>
      <c r="UHB140" s="125"/>
      <c r="UHC140" s="125"/>
      <c r="UHD140" s="126"/>
      <c r="UHE140" s="124" t="s">
        <v>237</v>
      </c>
      <c r="UHF140" s="125"/>
      <c r="UHG140" s="125"/>
      <c r="UHH140" s="125"/>
      <c r="UHI140" s="125"/>
      <c r="UHJ140" s="125"/>
      <c r="UHK140" s="125"/>
      <c r="UHL140" s="126"/>
      <c r="UHM140" s="124" t="s">
        <v>237</v>
      </c>
      <c r="UHN140" s="125"/>
      <c r="UHO140" s="125"/>
      <c r="UHP140" s="125"/>
      <c r="UHQ140" s="125"/>
      <c r="UHR140" s="125"/>
      <c r="UHS140" s="125"/>
      <c r="UHT140" s="126"/>
      <c r="UHU140" s="124" t="s">
        <v>237</v>
      </c>
      <c r="UHV140" s="125"/>
      <c r="UHW140" s="125"/>
      <c r="UHX140" s="125"/>
      <c r="UHY140" s="125"/>
      <c r="UHZ140" s="125"/>
      <c r="UIA140" s="125"/>
      <c r="UIB140" s="126"/>
      <c r="UIC140" s="124" t="s">
        <v>237</v>
      </c>
      <c r="UID140" s="125"/>
      <c r="UIE140" s="125"/>
      <c r="UIF140" s="125"/>
      <c r="UIG140" s="125"/>
      <c r="UIH140" s="125"/>
      <c r="UII140" s="125"/>
      <c r="UIJ140" s="126"/>
      <c r="UIK140" s="124" t="s">
        <v>237</v>
      </c>
      <c r="UIL140" s="125"/>
      <c r="UIM140" s="125"/>
      <c r="UIN140" s="125"/>
      <c r="UIO140" s="125"/>
      <c r="UIP140" s="125"/>
      <c r="UIQ140" s="125"/>
      <c r="UIR140" s="126"/>
      <c r="UIS140" s="124" t="s">
        <v>237</v>
      </c>
      <c r="UIT140" s="125"/>
      <c r="UIU140" s="125"/>
      <c r="UIV140" s="125"/>
      <c r="UIW140" s="125"/>
      <c r="UIX140" s="125"/>
      <c r="UIY140" s="125"/>
      <c r="UIZ140" s="126"/>
      <c r="UJA140" s="124" t="s">
        <v>237</v>
      </c>
      <c r="UJB140" s="125"/>
      <c r="UJC140" s="125"/>
      <c r="UJD140" s="125"/>
      <c r="UJE140" s="125"/>
      <c r="UJF140" s="125"/>
      <c r="UJG140" s="125"/>
      <c r="UJH140" s="126"/>
      <c r="UJI140" s="124" t="s">
        <v>237</v>
      </c>
      <c r="UJJ140" s="125"/>
      <c r="UJK140" s="125"/>
      <c r="UJL140" s="125"/>
      <c r="UJM140" s="125"/>
      <c r="UJN140" s="125"/>
      <c r="UJO140" s="125"/>
      <c r="UJP140" s="126"/>
      <c r="UJQ140" s="124" t="s">
        <v>237</v>
      </c>
      <c r="UJR140" s="125"/>
      <c r="UJS140" s="125"/>
      <c r="UJT140" s="125"/>
      <c r="UJU140" s="125"/>
      <c r="UJV140" s="125"/>
      <c r="UJW140" s="125"/>
      <c r="UJX140" s="126"/>
      <c r="UJY140" s="124" t="s">
        <v>237</v>
      </c>
      <c r="UJZ140" s="125"/>
      <c r="UKA140" s="125"/>
      <c r="UKB140" s="125"/>
      <c r="UKC140" s="125"/>
      <c r="UKD140" s="125"/>
      <c r="UKE140" s="125"/>
      <c r="UKF140" s="126"/>
      <c r="UKG140" s="124" t="s">
        <v>237</v>
      </c>
      <c r="UKH140" s="125"/>
      <c r="UKI140" s="125"/>
      <c r="UKJ140" s="125"/>
      <c r="UKK140" s="125"/>
      <c r="UKL140" s="125"/>
      <c r="UKM140" s="125"/>
      <c r="UKN140" s="126"/>
      <c r="UKO140" s="124" t="s">
        <v>237</v>
      </c>
      <c r="UKP140" s="125"/>
      <c r="UKQ140" s="125"/>
      <c r="UKR140" s="125"/>
      <c r="UKS140" s="125"/>
      <c r="UKT140" s="125"/>
      <c r="UKU140" s="125"/>
      <c r="UKV140" s="126"/>
      <c r="UKW140" s="124" t="s">
        <v>237</v>
      </c>
      <c r="UKX140" s="125"/>
      <c r="UKY140" s="125"/>
      <c r="UKZ140" s="125"/>
      <c r="ULA140" s="125"/>
      <c r="ULB140" s="125"/>
      <c r="ULC140" s="125"/>
      <c r="ULD140" s="126"/>
      <c r="ULE140" s="124" t="s">
        <v>237</v>
      </c>
      <c r="ULF140" s="125"/>
      <c r="ULG140" s="125"/>
      <c r="ULH140" s="125"/>
      <c r="ULI140" s="125"/>
      <c r="ULJ140" s="125"/>
      <c r="ULK140" s="125"/>
      <c r="ULL140" s="126"/>
      <c r="ULM140" s="124" t="s">
        <v>237</v>
      </c>
      <c r="ULN140" s="125"/>
      <c r="ULO140" s="125"/>
      <c r="ULP140" s="125"/>
      <c r="ULQ140" s="125"/>
      <c r="ULR140" s="125"/>
      <c r="ULS140" s="125"/>
      <c r="ULT140" s="126"/>
      <c r="ULU140" s="124" t="s">
        <v>237</v>
      </c>
      <c r="ULV140" s="125"/>
      <c r="ULW140" s="125"/>
      <c r="ULX140" s="125"/>
      <c r="ULY140" s="125"/>
      <c r="ULZ140" s="125"/>
      <c r="UMA140" s="125"/>
      <c r="UMB140" s="126"/>
      <c r="UMC140" s="124" t="s">
        <v>237</v>
      </c>
      <c r="UMD140" s="125"/>
      <c r="UME140" s="125"/>
      <c r="UMF140" s="125"/>
      <c r="UMG140" s="125"/>
      <c r="UMH140" s="125"/>
      <c r="UMI140" s="125"/>
      <c r="UMJ140" s="126"/>
      <c r="UMK140" s="124" t="s">
        <v>237</v>
      </c>
      <c r="UML140" s="125"/>
      <c r="UMM140" s="125"/>
      <c r="UMN140" s="125"/>
      <c r="UMO140" s="125"/>
      <c r="UMP140" s="125"/>
      <c r="UMQ140" s="125"/>
      <c r="UMR140" s="126"/>
      <c r="UMS140" s="124" t="s">
        <v>237</v>
      </c>
      <c r="UMT140" s="125"/>
      <c r="UMU140" s="125"/>
      <c r="UMV140" s="125"/>
      <c r="UMW140" s="125"/>
      <c r="UMX140" s="125"/>
      <c r="UMY140" s="125"/>
      <c r="UMZ140" s="126"/>
      <c r="UNA140" s="124" t="s">
        <v>237</v>
      </c>
      <c r="UNB140" s="125"/>
      <c r="UNC140" s="125"/>
      <c r="UND140" s="125"/>
      <c r="UNE140" s="125"/>
      <c r="UNF140" s="125"/>
      <c r="UNG140" s="125"/>
      <c r="UNH140" s="126"/>
      <c r="UNI140" s="124" t="s">
        <v>237</v>
      </c>
      <c r="UNJ140" s="125"/>
      <c r="UNK140" s="125"/>
      <c r="UNL140" s="125"/>
      <c r="UNM140" s="125"/>
      <c r="UNN140" s="125"/>
      <c r="UNO140" s="125"/>
      <c r="UNP140" s="126"/>
      <c r="UNQ140" s="124" t="s">
        <v>237</v>
      </c>
      <c r="UNR140" s="125"/>
      <c r="UNS140" s="125"/>
      <c r="UNT140" s="125"/>
      <c r="UNU140" s="125"/>
      <c r="UNV140" s="125"/>
      <c r="UNW140" s="125"/>
      <c r="UNX140" s="126"/>
      <c r="UNY140" s="124" t="s">
        <v>237</v>
      </c>
      <c r="UNZ140" s="125"/>
      <c r="UOA140" s="125"/>
      <c r="UOB140" s="125"/>
      <c r="UOC140" s="125"/>
      <c r="UOD140" s="125"/>
      <c r="UOE140" s="125"/>
      <c r="UOF140" s="126"/>
      <c r="UOG140" s="124" t="s">
        <v>237</v>
      </c>
      <c r="UOH140" s="125"/>
      <c r="UOI140" s="125"/>
      <c r="UOJ140" s="125"/>
      <c r="UOK140" s="125"/>
      <c r="UOL140" s="125"/>
      <c r="UOM140" s="125"/>
      <c r="UON140" s="126"/>
      <c r="UOO140" s="124" t="s">
        <v>237</v>
      </c>
      <c r="UOP140" s="125"/>
      <c r="UOQ140" s="125"/>
      <c r="UOR140" s="125"/>
      <c r="UOS140" s="125"/>
      <c r="UOT140" s="125"/>
      <c r="UOU140" s="125"/>
      <c r="UOV140" s="126"/>
      <c r="UOW140" s="124" t="s">
        <v>237</v>
      </c>
      <c r="UOX140" s="125"/>
      <c r="UOY140" s="125"/>
      <c r="UOZ140" s="125"/>
      <c r="UPA140" s="125"/>
      <c r="UPB140" s="125"/>
      <c r="UPC140" s="125"/>
      <c r="UPD140" s="126"/>
      <c r="UPE140" s="124" t="s">
        <v>237</v>
      </c>
      <c r="UPF140" s="125"/>
      <c r="UPG140" s="125"/>
      <c r="UPH140" s="125"/>
      <c r="UPI140" s="125"/>
      <c r="UPJ140" s="125"/>
      <c r="UPK140" s="125"/>
      <c r="UPL140" s="126"/>
      <c r="UPM140" s="124" t="s">
        <v>237</v>
      </c>
      <c r="UPN140" s="125"/>
      <c r="UPO140" s="125"/>
      <c r="UPP140" s="125"/>
      <c r="UPQ140" s="125"/>
      <c r="UPR140" s="125"/>
      <c r="UPS140" s="125"/>
      <c r="UPT140" s="126"/>
      <c r="UPU140" s="124" t="s">
        <v>237</v>
      </c>
      <c r="UPV140" s="125"/>
      <c r="UPW140" s="125"/>
      <c r="UPX140" s="125"/>
      <c r="UPY140" s="125"/>
      <c r="UPZ140" s="125"/>
      <c r="UQA140" s="125"/>
      <c r="UQB140" s="126"/>
      <c r="UQC140" s="124" t="s">
        <v>237</v>
      </c>
      <c r="UQD140" s="125"/>
      <c r="UQE140" s="125"/>
      <c r="UQF140" s="125"/>
      <c r="UQG140" s="125"/>
      <c r="UQH140" s="125"/>
      <c r="UQI140" s="125"/>
      <c r="UQJ140" s="126"/>
      <c r="UQK140" s="124" t="s">
        <v>237</v>
      </c>
      <c r="UQL140" s="125"/>
      <c r="UQM140" s="125"/>
      <c r="UQN140" s="125"/>
      <c r="UQO140" s="125"/>
      <c r="UQP140" s="125"/>
      <c r="UQQ140" s="125"/>
      <c r="UQR140" s="126"/>
      <c r="UQS140" s="124" t="s">
        <v>237</v>
      </c>
      <c r="UQT140" s="125"/>
      <c r="UQU140" s="125"/>
      <c r="UQV140" s="125"/>
      <c r="UQW140" s="125"/>
      <c r="UQX140" s="125"/>
      <c r="UQY140" s="125"/>
      <c r="UQZ140" s="126"/>
      <c r="URA140" s="124" t="s">
        <v>237</v>
      </c>
      <c r="URB140" s="125"/>
      <c r="URC140" s="125"/>
      <c r="URD140" s="125"/>
      <c r="URE140" s="125"/>
      <c r="URF140" s="125"/>
      <c r="URG140" s="125"/>
      <c r="URH140" s="126"/>
      <c r="URI140" s="124" t="s">
        <v>237</v>
      </c>
      <c r="URJ140" s="125"/>
      <c r="URK140" s="125"/>
      <c r="URL140" s="125"/>
      <c r="URM140" s="125"/>
      <c r="URN140" s="125"/>
      <c r="URO140" s="125"/>
      <c r="URP140" s="126"/>
      <c r="URQ140" s="124" t="s">
        <v>237</v>
      </c>
      <c r="URR140" s="125"/>
      <c r="URS140" s="125"/>
      <c r="URT140" s="125"/>
      <c r="URU140" s="125"/>
      <c r="URV140" s="125"/>
      <c r="URW140" s="125"/>
      <c r="URX140" s="126"/>
      <c r="URY140" s="124" t="s">
        <v>237</v>
      </c>
      <c r="URZ140" s="125"/>
      <c r="USA140" s="125"/>
      <c r="USB140" s="125"/>
      <c r="USC140" s="125"/>
      <c r="USD140" s="125"/>
      <c r="USE140" s="125"/>
      <c r="USF140" s="126"/>
      <c r="USG140" s="124" t="s">
        <v>237</v>
      </c>
      <c r="USH140" s="125"/>
      <c r="USI140" s="125"/>
      <c r="USJ140" s="125"/>
      <c r="USK140" s="125"/>
      <c r="USL140" s="125"/>
      <c r="USM140" s="125"/>
      <c r="USN140" s="126"/>
      <c r="USO140" s="124" t="s">
        <v>237</v>
      </c>
      <c r="USP140" s="125"/>
      <c r="USQ140" s="125"/>
      <c r="USR140" s="125"/>
      <c r="USS140" s="125"/>
      <c r="UST140" s="125"/>
      <c r="USU140" s="125"/>
      <c r="USV140" s="126"/>
      <c r="USW140" s="124" t="s">
        <v>237</v>
      </c>
      <c r="USX140" s="125"/>
      <c r="USY140" s="125"/>
      <c r="USZ140" s="125"/>
      <c r="UTA140" s="125"/>
      <c r="UTB140" s="125"/>
      <c r="UTC140" s="125"/>
      <c r="UTD140" s="126"/>
      <c r="UTE140" s="124" t="s">
        <v>237</v>
      </c>
      <c r="UTF140" s="125"/>
      <c r="UTG140" s="125"/>
      <c r="UTH140" s="125"/>
      <c r="UTI140" s="125"/>
      <c r="UTJ140" s="125"/>
      <c r="UTK140" s="125"/>
      <c r="UTL140" s="126"/>
      <c r="UTM140" s="124" t="s">
        <v>237</v>
      </c>
      <c r="UTN140" s="125"/>
      <c r="UTO140" s="125"/>
      <c r="UTP140" s="125"/>
      <c r="UTQ140" s="125"/>
      <c r="UTR140" s="125"/>
      <c r="UTS140" s="125"/>
      <c r="UTT140" s="126"/>
      <c r="UTU140" s="124" t="s">
        <v>237</v>
      </c>
      <c r="UTV140" s="125"/>
      <c r="UTW140" s="125"/>
      <c r="UTX140" s="125"/>
      <c r="UTY140" s="125"/>
      <c r="UTZ140" s="125"/>
      <c r="UUA140" s="125"/>
      <c r="UUB140" s="126"/>
      <c r="UUC140" s="124" t="s">
        <v>237</v>
      </c>
      <c r="UUD140" s="125"/>
      <c r="UUE140" s="125"/>
      <c r="UUF140" s="125"/>
      <c r="UUG140" s="125"/>
      <c r="UUH140" s="125"/>
      <c r="UUI140" s="125"/>
      <c r="UUJ140" s="126"/>
      <c r="UUK140" s="124" t="s">
        <v>237</v>
      </c>
      <c r="UUL140" s="125"/>
      <c r="UUM140" s="125"/>
      <c r="UUN140" s="125"/>
      <c r="UUO140" s="125"/>
      <c r="UUP140" s="125"/>
      <c r="UUQ140" s="125"/>
      <c r="UUR140" s="126"/>
      <c r="UUS140" s="124" t="s">
        <v>237</v>
      </c>
      <c r="UUT140" s="125"/>
      <c r="UUU140" s="125"/>
      <c r="UUV140" s="125"/>
      <c r="UUW140" s="125"/>
      <c r="UUX140" s="125"/>
      <c r="UUY140" s="125"/>
      <c r="UUZ140" s="126"/>
      <c r="UVA140" s="124" t="s">
        <v>237</v>
      </c>
      <c r="UVB140" s="125"/>
      <c r="UVC140" s="125"/>
      <c r="UVD140" s="125"/>
      <c r="UVE140" s="125"/>
      <c r="UVF140" s="125"/>
      <c r="UVG140" s="125"/>
      <c r="UVH140" s="126"/>
      <c r="UVI140" s="124" t="s">
        <v>237</v>
      </c>
      <c r="UVJ140" s="125"/>
      <c r="UVK140" s="125"/>
      <c r="UVL140" s="125"/>
      <c r="UVM140" s="125"/>
      <c r="UVN140" s="125"/>
      <c r="UVO140" s="125"/>
      <c r="UVP140" s="126"/>
      <c r="UVQ140" s="124" t="s">
        <v>237</v>
      </c>
      <c r="UVR140" s="125"/>
      <c r="UVS140" s="125"/>
      <c r="UVT140" s="125"/>
      <c r="UVU140" s="125"/>
      <c r="UVV140" s="125"/>
      <c r="UVW140" s="125"/>
      <c r="UVX140" s="126"/>
      <c r="UVY140" s="124" t="s">
        <v>237</v>
      </c>
      <c r="UVZ140" s="125"/>
      <c r="UWA140" s="125"/>
      <c r="UWB140" s="125"/>
      <c r="UWC140" s="125"/>
      <c r="UWD140" s="125"/>
      <c r="UWE140" s="125"/>
      <c r="UWF140" s="126"/>
      <c r="UWG140" s="124" t="s">
        <v>237</v>
      </c>
      <c r="UWH140" s="125"/>
      <c r="UWI140" s="125"/>
      <c r="UWJ140" s="125"/>
      <c r="UWK140" s="125"/>
      <c r="UWL140" s="125"/>
      <c r="UWM140" s="125"/>
      <c r="UWN140" s="126"/>
      <c r="UWO140" s="124" t="s">
        <v>237</v>
      </c>
      <c r="UWP140" s="125"/>
      <c r="UWQ140" s="125"/>
      <c r="UWR140" s="125"/>
      <c r="UWS140" s="125"/>
      <c r="UWT140" s="125"/>
      <c r="UWU140" s="125"/>
      <c r="UWV140" s="126"/>
      <c r="UWW140" s="124" t="s">
        <v>237</v>
      </c>
      <c r="UWX140" s="125"/>
      <c r="UWY140" s="125"/>
      <c r="UWZ140" s="125"/>
      <c r="UXA140" s="125"/>
      <c r="UXB140" s="125"/>
      <c r="UXC140" s="125"/>
      <c r="UXD140" s="126"/>
      <c r="UXE140" s="124" t="s">
        <v>237</v>
      </c>
      <c r="UXF140" s="125"/>
      <c r="UXG140" s="125"/>
      <c r="UXH140" s="125"/>
      <c r="UXI140" s="125"/>
      <c r="UXJ140" s="125"/>
      <c r="UXK140" s="125"/>
      <c r="UXL140" s="126"/>
      <c r="UXM140" s="124" t="s">
        <v>237</v>
      </c>
      <c r="UXN140" s="125"/>
      <c r="UXO140" s="125"/>
      <c r="UXP140" s="125"/>
      <c r="UXQ140" s="125"/>
      <c r="UXR140" s="125"/>
      <c r="UXS140" s="125"/>
      <c r="UXT140" s="126"/>
      <c r="UXU140" s="124" t="s">
        <v>237</v>
      </c>
      <c r="UXV140" s="125"/>
      <c r="UXW140" s="125"/>
      <c r="UXX140" s="125"/>
      <c r="UXY140" s="125"/>
      <c r="UXZ140" s="125"/>
      <c r="UYA140" s="125"/>
      <c r="UYB140" s="126"/>
      <c r="UYC140" s="124" t="s">
        <v>237</v>
      </c>
      <c r="UYD140" s="125"/>
      <c r="UYE140" s="125"/>
      <c r="UYF140" s="125"/>
      <c r="UYG140" s="125"/>
      <c r="UYH140" s="125"/>
      <c r="UYI140" s="125"/>
      <c r="UYJ140" s="126"/>
      <c r="UYK140" s="124" t="s">
        <v>237</v>
      </c>
      <c r="UYL140" s="125"/>
      <c r="UYM140" s="125"/>
      <c r="UYN140" s="125"/>
      <c r="UYO140" s="125"/>
      <c r="UYP140" s="125"/>
      <c r="UYQ140" s="125"/>
      <c r="UYR140" s="126"/>
      <c r="UYS140" s="124" t="s">
        <v>237</v>
      </c>
      <c r="UYT140" s="125"/>
      <c r="UYU140" s="125"/>
      <c r="UYV140" s="125"/>
      <c r="UYW140" s="125"/>
      <c r="UYX140" s="125"/>
      <c r="UYY140" s="125"/>
      <c r="UYZ140" s="126"/>
      <c r="UZA140" s="124" t="s">
        <v>237</v>
      </c>
      <c r="UZB140" s="125"/>
      <c r="UZC140" s="125"/>
      <c r="UZD140" s="125"/>
      <c r="UZE140" s="125"/>
      <c r="UZF140" s="125"/>
      <c r="UZG140" s="125"/>
      <c r="UZH140" s="126"/>
      <c r="UZI140" s="124" t="s">
        <v>237</v>
      </c>
      <c r="UZJ140" s="125"/>
      <c r="UZK140" s="125"/>
      <c r="UZL140" s="125"/>
      <c r="UZM140" s="125"/>
      <c r="UZN140" s="125"/>
      <c r="UZO140" s="125"/>
      <c r="UZP140" s="126"/>
      <c r="UZQ140" s="124" t="s">
        <v>237</v>
      </c>
      <c r="UZR140" s="125"/>
      <c r="UZS140" s="125"/>
      <c r="UZT140" s="125"/>
      <c r="UZU140" s="125"/>
      <c r="UZV140" s="125"/>
      <c r="UZW140" s="125"/>
      <c r="UZX140" s="126"/>
      <c r="UZY140" s="124" t="s">
        <v>237</v>
      </c>
      <c r="UZZ140" s="125"/>
      <c r="VAA140" s="125"/>
      <c r="VAB140" s="125"/>
      <c r="VAC140" s="125"/>
      <c r="VAD140" s="125"/>
      <c r="VAE140" s="125"/>
      <c r="VAF140" s="126"/>
      <c r="VAG140" s="124" t="s">
        <v>237</v>
      </c>
      <c r="VAH140" s="125"/>
      <c r="VAI140" s="125"/>
      <c r="VAJ140" s="125"/>
      <c r="VAK140" s="125"/>
      <c r="VAL140" s="125"/>
      <c r="VAM140" s="125"/>
      <c r="VAN140" s="126"/>
      <c r="VAO140" s="124" t="s">
        <v>237</v>
      </c>
      <c r="VAP140" s="125"/>
      <c r="VAQ140" s="125"/>
      <c r="VAR140" s="125"/>
      <c r="VAS140" s="125"/>
      <c r="VAT140" s="125"/>
      <c r="VAU140" s="125"/>
      <c r="VAV140" s="126"/>
      <c r="VAW140" s="124" t="s">
        <v>237</v>
      </c>
      <c r="VAX140" s="125"/>
      <c r="VAY140" s="125"/>
      <c r="VAZ140" s="125"/>
      <c r="VBA140" s="125"/>
      <c r="VBB140" s="125"/>
      <c r="VBC140" s="125"/>
      <c r="VBD140" s="126"/>
      <c r="VBE140" s="124" t="s">
        <v>237</v>
      </c>
      <c r="VBF140" s="125"/>
      <c r="VBG140" s="125"/>
      <c r="VBH140" s="125"/>
      <c r="VBI140" s="125"/>
      <c r="VBJ140" s="125"/>
      <c r="VBK140" s="125"/>
      <c r="VBL140" s="126"/>
      <c r="VBM140" s="124" t="s">
        <v>237</v>
      </c>
      <c r="VBN140" s="125"/>
      <c r="VBO140" s="125"/>
      <c r="VBP140" s="125"/>
      <c r="VBQ140" s="125"/>
      <c r="VBR140" s="125"/>
      <c r="VBS140" s="125"/>
      <c r="VBT140" s="126"/>
      <c r="VBU140" s="124" t="s">
        <v>237</v>
      </c>
      <c r="VBV140" s="125"/>
      <c r="VBW140" s="125"/>
      <c r="VBX140" s="125"/>
      <c r="VBY140" s="125"/>
      <c r="VBZ140" s="125"/>
      <c r="VCA140" s="125"/>
      <c r="VCB140" s="126"/>
      <c r="VCC140" s="124" t="s">
        <v>237</v>
      </c>
      <c r="VCD140" s="125"/>
      <c r="VCE140" s="125"/>
      <c r="VCF140" s="125"/>
      <c r="VCG140" s="125"/>
      <c r="VCH140" s="125"/>
      <c r="VCI140" s="125"/>
      <c r="VCJ140" s="126"/>
      <c r="VCK140" s="124" t="s">
        <v>237</v>
      </c>
      <c r="VCL140" s="125"/>
      <c r="VCM140" s="125"/>
      <c r="VCN140" s="125"/>
      <c r="VCO140" s="125"/>
      <c r="VCP140" s="125"/>
      <c r="VCQ140" s="125"/>
      <c r="VCR140" s="126"/>
      <c r="VCS140" s="124" t="s">
        <v>237</v>
      </c>
      <c r="VCT140" s="125"/>
      <c r="VCU140" s="125"/>
      <c r="VCV140" s="125"/>
      <c r="VCW140" s="125"/>
      <c r="VCX140" s="125"/>
      <c r="VCY140" s="125"/>
      <c r="VCZ140" s="126"/>
      <c r="VDA140" s="124" t="s">
        <v>237</v>
      </c>
      <c r="VDB140" s="125"/>
      <c r="VDC140" s="125"/>
      <c r="VDD140" s="125"/>
      <c r="VDE140" s="125"/>
      <c r="VDF140" s="125"/>
      <c r="VDG140" s="125"/>
      <c r="VDH140" s="126"/>
      <c r="VDI140" s="124" t="s">
        <v>237</v>
      </c>
      <c r="VDJ140" s="125"/>
      <c r="VDK140" s="125"/>
      <c r="VDL140" s="125"/>
      <c r="VDM140" s="125"/>
      <c r="VDN140" s="125"/>
      <c r="VDO140" s="125"/>
      <c r="VDP140" s="126"/>
      <c r="VDQ140" s="124" t="s">
        <v>237</v>
      </c>
      <c r="VDR140" s="125"/>
      <c r="VDS140" s="125"/>
      <c r="VDT140" s="125"/>
      <c r="VDU140" s="125"/>
      <c r="VDV140" s="125"/>
      <c r="VDW140" s="125"/>
      <c r="VDX140" s="126"/>
      <c r="VDY140" s="124" t="s">
        <v>237</v>
      </c>
      <c r="VDZ140" s="125"/>
      <c r="VEA140" s="125"/>
      <c r="VEB140" s="125"/>
      <c r="VEC140" s="125"/>
      <c r="VED140" s="125"/>
      <c r="VEE140" s="125"/>
      <c r="VEF140" s="126"/>
      <c r="VEG140" s="124" t="s">
        <v>237</v>
      </c>
      <c r="VEH140" s="125"/>
      <c r="VEI140" s="125"/>
      <c r="VEJ140" s="125"/>
      <c r="VEK140" s="125"/>
      <c r="VEL140" s="125"/>
      <c r="VEM140" s="125"/>
      <c r="VEN140" s="126"/>
      <c r="VEO140" s="124" t="s">
        <v>237</v>
      </c>
      <c r="VEP140" s="125"/>
      <c r="VEQ140" s="125"/>
      <c r="VER140" s="125"/>
      <c r="VES140" s="125"/>
      <c r="VET140" s="125"/>
      <c r="VEU140" s="125"/>
      <c r="VEV140" s="126"/>
      <c r="VEW140" s="124" t="s">
        <v>237</v>
      </c>
      <c r="VEX140" s="125"/>
      <c r="VEY140" s="125"/>
      <c r="VEZ140" s="125"/>
      <c r="VFA140" s="125"/>
      <c r="VFB140" s="125"/>
      <c r="VFC140" s="125"/>
      <c r="VFD140" s="126"/>
      <c r="VFE140" s="124" t="s">
        <v>237</v>
      </c>
      <c r="VFF140" s="125"/>
      <c r="VFG140" s="125"/>
      <c r="VFH140" s="125"/>
      <c r="VFI140" s="125"/>
      <c r="VFJ140" s="125"/>
      <c r="VFK140" s="125"/>
      <c r="VFL140" s="126"/>
      <c r="VFM140" s="124" t="s">
        <v>237</v>
      </c>
      <c r="VFN140" s="125"/>
      <c r="VFO140" s="125"/>
      <c r="VFP140" s="125"/>
      <c r="VFQ140" s="125"/>
      <c r="VFR140" s="125"/>
      <c r="VFS140" s="125"/>
      <c r="VFT140" s="126"/>
      <c r="VFU140" s="124" t="s">
        <v>237</v>
      </c>
      <c r="VFV140" s="125"/>
      <c r="VFW140" s="125"/>
      <c r="VFX140" s="125"/>
      <c r="VFY140" s="125"/>
      <c r="VFZ140" s="125"/>
      <c r="VGA140" s="125"/>
      <c r="VGB140" s="126"/>
      <c r="VGC140" s="124" t="s">
        <v>237</v>
      </c>
      <c r="VGD140" s="125"/>
      <c r="VGE140" s="125"/>
      <c r="VGF140" s="125"/>
      <c r="VGG140" s="125"/>
      <c r="VGH140" s="125"/>
      <c r="VGI140" s="125"/>
      <c r="VGJ140" s="126"/>
      <c r="VGK140" s="124" t="s">
        <v>237</v>
      </c>
      <c r="VGL140" s="125"/>
      <c r="VGM140" s="125"/>
      <c r="VGN140" s="125"/>
      <c r="VGO140" s="125"/>
      <c r="VGP140" s="125"/>
      <c r="VGQ140" s="125"/>
      <c r="VGR140" s="126"/>
      <c r="VGS140" s="124" t="s">
        <v>237</v>
      </c>
      <c r="VGT140" s="125"/>
      <c r="VGU140" s="125"/>
      <c r="VGV140" s="125"/>
      <c r="VGW140" s="125"/>
      <c r="VGX140" s="125"/>
      <c r="VGY140" s="125"/>
      <c r="VGZ140" s="126"/>
      <c r="VHA140" s="124" t="s">
        <v>237</v>
      </c>
      <c r="VHB140" s="125"/>
      <c r="VHC140" s="125"/>
      <c r="VHD140" s="125"/>
      <c r="VHE140" s="125"/>
      <c r="VHF140" s="125"/>
      <c r="VHG140" s="125"/>
      <c r="VHH140" s="126"/>
      <c r="VHI140" s="124" t="s">
        <v>237</v>
      </c>
      <c r="VHJ140" s="125"/>
      <c r="VHK140" s="125"/>
      <c r="VHL140" s="125"/>
      <c r="VHM140" s="125"/>
      <c r="VHN140" s="125"/>
      <c r="VHO140" s="125"/>
      <c r="VHP140" s="126"/>
      <c r="VHQ140" s="124" t="s">
        <v>237</v>
      </c>
      <c r="VHR140" s="125"/>
      <c r="VHS140" s="125"/>
      <c r="VHT140" s="125"/>
      <c r="VHU140" s="125"/>
      <c r="VHV140" s="125"/>
      <c r="VHW140" s="125"/>
      <c r="VHX140" s="126"/>
      <c r="VHY140" s="124" t="s">
        <v>237</v>
      </c>
      <c r="VHZ140" s="125"/>
      <c r="VIA140" s="125"/>
      <c r="VIB140" s="125"/>
      <c r="VIC140" s="125"/>
      <c r="VID140" s="125"/>
      <c r="VIE140" s="125"/>
      <c r="VIF140" s="126"/>
      <c r="VIG140" s="124" t="s">
        <v>237</v>
      </c>
      <c r="VIH140" s="125"/>
      <c r="VII140" s="125"/>
      <c r="VIJ140" s="125"/>
      <c r="VIK140" s="125"/>
      <c r="VIL140" s="125"/>
      <c r="VIM140" s="125"/>
      <c r="VIN140" s="126"/>
      <c r="VIO140" s="124" t="s">
        <v>237</v>
      </c>
      <c r="VIP140" s="125"/>
      <c r="VIQ140" s="125"/>
      <c r="VIR140" s="125"/>
      <c r="VIS140" s="125"/>
      <c r="VIT140" s="125"/>
      <c r="VIU140" s="125"/>
      <c r="VIV140" s="126"/>
      <c r="VIW140" s="124" t="s">
        <v>237</v>
      </c>
      <c r="VIX140" s="125"/>
      <c r="VIY140" s="125"/>
      <c r="VIZ140" s="125"/>
      <c r="VJA140" s="125"/>
      <c r="VJB140" s="125"/>
      <c r="VJC140" s="125"/>
      <c r="VJD140" s="126"/>
      <c r="VJE140" s="124" t="s">
        <v>237</v>
      </c>
      <c r="VJF140" s="125"/>
      <c r="VJG140" s="125"/>
      <c r="VJH140" s="125"/>
      <c r="VJI140" s="125"/>
      <c r="VJJ140" s="125"/>
      <c r="VJK140" s="125"/>
      <c r="VJL140" s="126"/>
      <c r="VJM140" s="124" t="s">
        <v>237</v>
      </c>
      <c r="VJN140" s="125"/>
      <c r="VJO140" s="125"/>
      <c r="VJP140" s="125"/>
      <c r="VJQ140" s="125"/>
      <c r="VJR140" s="125"/>
      <c r="VJS140" s="125"/>
      <c r="VJT140" s="126"/>
      <c r="VJU140" s="124" t="s">
        <v>237</v>
      </c>
      <c r="VJV140" s="125"/>
      <c r="VJW140" s="125"/>
      <c r="VJX140" s="125"/>
      <c r="VJY140" s="125"/>
      <c r="VJZ140" s="125"/>
      <c r="VKA140" s="125"/>
      <c r="VKB140" s="126"/>
      <c r="VKC140" s="124" t="s">
        <v>237</v>
      </c>
      <c r="VKD140" s="125"/>
      <c r="VKE140" s="125"/>
      <c r="VKF140" s="125"/>
      <c r="VKG140" s="125"/>
      <c r="VKH140" s="125"/>
      <c r="VKI140" s="125"/>
      <c r="VKJ140" s="126"/>
      <c r="VKK140" s="124" t="s">
        <v>237</v>
      </c>
      <c r="VKL140" s="125"/>
      <c r="VKM140" s="125"/>
      <c r="VKN140" s="125"/>
      <c r="VKO140" s="125"/>
      <c r="VKP140" s="125"/>
      <c r="VKQ140" s="125"/>
      <c r="VKR140" s="126"/>
      <c r="VKS140" s="124" t="s">
        <v>237</v>
      </c>
      <c r="VKT140" s="125"/>
      <c r="VKU140" s="125"/>
      <c r="VKV140" s="125"/>
      <c r="VKW140" s="125"/>
      <c r="VKX140" s="125"/>
      <c r="VKY140" s="125"/>
      <c r="VKZ140" s="126"/>
      <c r="VLA140" s="124" t="s">
        <v>237</v>
      </c>
      <c r="VLB140" s="125"/>
      <c r="VLC140" s="125"/>
      <c r="VLD140" s="125"/>
      <c r="VLE140" s="125"/>
      <c r="VLF140" s="125"/>
      <c r="VLG140" s="125"/>
      <c r="VLH140" s="126"/>
      <c r="VLI140" s="124" t="s">
        <v>237</v>
      </c>
      <c r="VLJ140" s="125"/>
      <c r="VLK140" s="125"/>
      <c r="VLL140" s="125"/>
      <c r="VLM140" s="125"/>
      <c r="VLN140" s="125"/>
      <c r="VLO140" s="125"/>
      <c r="VLP140" s="126"/>
      <c r="VLQ140" s="124" t="s">
        <v>237</v>
      </c>
      <c r="VLR140" s="125"/>
      <c r="VLS140" s="125"/>
      <c r="VLT140" s="125"/>
      <c r="VLU140" s="125"/>
      <c r="VLV140" s="125"/>
      <c r="VLW140" s="125"/>
      <c r="VLX140" s="126"/>
      <c r="VLY140" s="124" t="s">
        <v>237</v>
      </c>
      <c r="VLZ140" s="125"/>
      <c r="VMA140" s="125"/>
      <c r="VMB140" s="125"/>
      <c r="VMC140" s="125"/>
      <c r="VMD140" s="125"/>
      <c r="VME140" s="125"/>
      <c r="VMF140" s="126"/>
      <c r="VMG140" s="124" t="s">
        <v>237</v>
      </c>
      <c r="VMH140" s="125"/>
      <c r="VMI140" s="125"/>
      <c r="VMJ140" s="125"/>
      <c r="VMK140" s="125"/>
      <c r="VML140" s="125"/>
      <c r="VMM140" s="125"/>
      <c r="VMN140" s="126"/>
      <c r="VMO140" s="124" t="s">
        <v>237</v>
      </c>
      <c r="VMP140" s="125"/>
      <c r="VMQ140" s="125"/>
      <c r="VMR140" s="125"/>
      <c r="VMS140" s="125"/>
      <c r="VMT140" s="125"/>
      <c r="VMU140" s="125"/>
      <c r="VMV140" s="126"/>
      <c r="VMW140" s="124" t="s">
        <v>237</v>
      </c>
      <c r="VMX140" s="125"/>
      <c r="VMY140" s="125"/>
      <c r="VMZ140" s="125"/>
      <c r="VNA140" s="125"/>
      <c r="VNB140" s="125"/>
      <c r="VNC140" s="125"/>
      <c r="VND140" s="126"/>
      <c r="VNE140" s="124" t="s">
        <v>237</v>
      </c>
      <c r="VNF140" s="125"/>
      <c r="VNG140" s="125"/>
      <c r="VNH140" s="125"/>
      <c r="VNI140" s="125"/>
      <c r="VNJ140" s="125"/>
      <c r="VNK140" s="125"/>
      <c r="VNL140" s="126"/>
      <c r="VNM140" s="124" t="s">
        <v>237</v>
      </c>
      <c r="VNN140" s="125"/>
      <c r="VNO140" s="125"/>
      <c r="VNP140" s="125"/>
      <c r="VNQ140" s="125"/>
      <c r="VNR140" s="125"/>
      <c r="VNS140" s="125"/>
      <c r="VNT140" s="126"/>
      <c r="VNU140" s="124" t="s">
        <v>237</v>
      </c>
      <c r="VNV140" s="125"/>
      <c r="VNW140" s="125"/>
      <c r="VNX140" s="125"/>
      <c r="VNY140" s="125"/>
      <c r="VNZ140" s="125"/>
      <c r="VOA140" s="125"/>
      <c r="VOB140" s="126"/>
      <c r="VOC140" s="124" t="s">
        <v>237</v>
      </c>
      <c r="VOD140" s="125"/>
      <c r="VOE140" s="125"/>
      <c r="VOF140" s="125"/>
      <c r="VOG140" s="125"/>
      <c r="VOH140" s="125"/>
      <c r="VOI140" s="125"/>
      <c r="VOJ140" s="126"/>
      <c r="VOK140" s="124" t="s">
        <v>237</v>
      </c>
      <c r="VOL140" s="125"/>
      <c r="VOM140" s="125"/>
      <c r="VON140" s="125"/>
      <c r="VOO140" s="125"/>
      <c r="VOP140" s="125"/>
      <c r="VOQ140" s="125"/>
      <c r="VOR140" s="126"/>
      <c r="VOS140" s="124" t="s">
        <v>237</v>
      </c>
      <c r="VOT140" s="125"/>
      <c r="VOU140" s="125"/>
      <c r="VOV140" s="125"/>
      <c r="VOW140" s="125"/>
      <c r="VOX140" s="125"/>
      <c r="VOY140" s="125"/>
      <c r="VOZ140" s="126"/>
      <c r="VPA140" s="124" t="s">
        <v>237</v>
      </c>
      <c r="VPB140" s="125"/>
      <c r="VPC140" s="125"/>
      <c r="VPD140" s="125"/>
      <c r="VPE140" s="125"/>
      <c r="VPF140" s="125"/>
      <c r="VPG140" s="125"/>
      <c r="VPH140" s="126"/>
      <c r="VPI140" s="124" t="s">
        <v>237</v>
      </c>
      <c r="VPJ140" s="125"/>
      <c r="VPK140" s="125"/>
      <c r="VPL140" s="125"/>
      <c r="VPM140" s="125"/>
      <c r="VPN140" s="125"/>
      <c r="VPO140" s="125"/>
      <c r="VPP140" s="126"/>
      <c r="VPQ140" s="124" t="s">
        <v>237</v>
      </c>
      <c r="VPR140" s="125"/>
      <c r="VPS140" s="125"/>
      <c r="VPT140" s="125"/>
      <c r="VPU140" s="125"/>
      <c r="VPV140" s="125"/>
      <c r="VPW140" s="125"/>
      <c r="VPX140" s="126"/>
      <c r="VPY140" s="124" t="s">
        <v>237</v>
      </c>
      <c r="VPZ140" s="125"/>
      <c r="VQA140" s="125"/>
      <c r="VQB140" s="125"/>
      <c r="VQC140" s="125"/>
      <c r="VQD140" s="125"/>
      <c r="VQE140" s="125"/>
      <c r="VQF140" s="126"/>
      <c r="VQG140" s="124" t="s">
        <v>237</v>
      </c>
      <c r="VQH140" s="125"/>
      <c r="VQI140" s="125"/>
      <c r="VQJ140" s="125"/>
      <c r="VQK140" s="125"/>
      <c r="VQL140" s="125"/>
      <c r="VQM140" s="125"/>
      <c r="VQN140" s="126"/>
      <c r="VQO140" s="124" t="s">
        <v>237</v>
      </c>
      <c r="VQP140" s="125"/>
      <c r="VQQ140" s="125"/>
      <c r="VQR140" s="125"/>
      <c r="VQS140" s="125"/>
      <c r="VQT140" s="125"/>
      <c r="VQU140" s="125"/>
      <c r="VQV140" s="126"/>
      <c r="VQW140" s="124" t="s">
        <v>237</v>
      </c>
      <c r="VQX140" s="125"/>
      <c r="VQY140" s="125"/>
      <c r="VQZ140" s="125"/>
      <c r="VRA140" s="125"/>
      <c r="VRB140" s="125"/>
      <c r="VRC140" s="125"/>
      <c r="VRD140" s="126"/>
      <c r="VRE140" s="124" t="s">
        <v>237</v>
      </c>
      <c r="VRF140" s="125"/>
      <c r="VRG140" s="125"/>
      <c r="VRH140" s="125"/>
      <c r="VRI140" s="125"/>
      <c r="VRJ140" s="125"/>
      <c r="VRK140" s="125"/>
      <c r="VRL140" s="126"/>
      <c r="VRM140" s="124" t="s">
        <v>237</v>
      </c>
      <c r="VRN140" s="125"/>
      <c r="VRO140" s="125"/>
      <c r="VRP140" s="125"/>
      <c r="VRQ140" s="125"/>
      <c r="VRR140" s="125"/>
      <c r="VRS140" s="125"/>
      <c r="VRT140" s="126"/>
      <c r="VRU140" s="124" t="s">
        <v>237</v>
      </c>
      <c r="VRV140" s="125"/>
      <c r="VRW140" s="125"/>
      <c r="VRX140" s="125"/>
      <c r="VRY140" s="125"/>
      <c r="VRZ140" s="125"/>
      <c r="VSA140" s="125"/>
      <c r="VSB140" s="126"/>
      <c r="VSC140" s="124" t="s">
        <v>237</v>
      </c>
      <c r="VSD140" s="125"/>
      <c r="VSE140" s="125"/>
      <c r="VSF140" s="125"/>
      <c r="VSG140" s="125"/>
      <c r="VSH140" s="125"/>
      <c r="VSI140" s="125"/>
      <c r="VSJ140" s="126"/>
      <c r="VSK140" s="124" t="s">
        <v>237</v>
      </c>
      <c r="VSL140" s="125"/>
      <c r="VSM140" s="125"/>
      <c r="VSN140" s="125"/>
      <c r="VSO140" s="125"/>
      <c r="VSP140" s="125"/>
      <c r="VSQ140" s="125"/>
      <c r="VSR140" s="126"/>
      <c r="VSS140" s="124" t="s">
        <v>237</v>
      </c>
      <c r="VST140" s="125"/>
      <c r="VSU140" s="125"/>
      <c r="VSV140" s="125"/>
      <c r="VSW140" s="125"/>
      <c r="VSX140" s="125"/>
      <c r="VSY140" s="125"/>
      <c r="VSZ140" s="126"/>
      <c r="VTA140" s="124" t="s">
        <v>237</v>
      </c>
      <c r="VTB140" s="125"/>
      <c r="VTC140" s="125"/>
      <c r="VTD140" s="125"/>
      <c r="VTE140" s="125"/>
      <c r="VTF140" s="125"/>
      <c r="VTG140" s="125"/>
      <c r="VTH140" s="126"/>
      <c r="VTI140" s="124" t="s">
        <v>237</v>
      </c>
      <c r="VTJ140" s="125"/>
      <c r="VTK140" s="125"/>
      <c r="VTL140" s="125"/>
      <c r="VTM140" s="125"/>
      <c r="VTN140" s="125"/>
      <c r="VTO140" s="125"/>
      <c r="VTP140" s="126"/>
      <c r="VTQ140" s="124" t="s">
        <v>237</v>
      </c>
      <c r="VTR140" s="125"/>
      <c r="VTS140" s="125"/>
      <c r="VTT140" s="125"/>
      <c r="VTU140" s="125"/>
      <c r="VTV140" s="125"/>
      <c r="VTW140" s="125"/>
      <c r="VTX140" s="126"/>
      <c r="VTY140" s="124" t="s">
        <v>237</v>
      </c>
      <c r="VTZ140" s="125"/>
      <c r="VUA140" s="125"/>
      <c r="VUB140" s="125"/>
      <c r="VUC140" s="125"/>
      <c r="VUD140" s="125"/>
      <c r="VUE140" s="125"/>
      <c r="VUF140" s="126"/>
      <c r="VUG140" s="124" t="s">
        <v>237</v>
      </c>
      <c r="VUH140" s="125"/>
      <c r="VUI140" s="125"/>
      <c r="VUJ140" s="125"/>
      <c r="VUK140" s="125"/>
      <c r="VUL140" s="125"/>
      <c r="VUM140" s="125"/>
      <c r="VUN140" s="126"/>
      <c r="VUO140" s="124" t="s">
        <v>237</v>
      </c>
      <c r="VUP140" s="125"/>
      <c r="VUQ140" s="125"/>
      <c r="VUR140" s="125"/>
      <c r="VUS140" s="125"/>
      <c r="VUT140" s="125"/>
      <c r="VUU140" s="125"/>
      <c r="VUV140" s="126"/>
      <c r="VUW140" s="124" t="s">
        <v>237</v>
      </c>
      <c r="VUX140" s="125"/>
      <c r="VUY140" s="125"/>
      <c r="VUZ140" s="125"/>
      <c r="VVA140" s="125"/>
      <c r="VVB140" s="125"/>
      <c r="VVC140" s="125"/>
      <c r="VVD140" s="126"/>
      <c r="VVE140" s="124" t="s">
        <v>237</v>
      </c>
      <c r="VVF140" s="125"/>
      <c r="VVG140" s="125"/>
      <c r="VVH140" s="125"/>
      <c r="VVI140" s="125"/>
      <c r="VVJ140" s="125"/>
      <c r="VVK140" s="125"/>
      <c r="VVL140" s="126"/>
      <c r="VVM140" s="124" t="s">
        <v>237</v>
      </c>
      <c r="VVN140" s="125"/>
      <c r="VVO140" s="125"/>
      <c r="VVP140" s="125"/>
      <c r="VVQ140" s="125"/>
      <c r="VVR140" s="125"/>
      <c r="VVS140" s="125"/>
      <c r="VVT140" s="126"/>
      <c r="VVU140" s="124" t="s">
        <v>237</v>
      </c>
      <c r="VVV140" s="125"/>
      <c r="VVW140" s="125"/>
      <c r="VVX140" s="125"/>
      <c r="VVY140" s="125"/>
      <c r="VVZ140" s="125"/>
      <c r="VWA140" s="125"/>
      <c r="VWB140" s="126"/>
      <c r="VWC140" s="124" t="s">
        <v>237</v>
      </c>
      <c r="VWD140" s="125"/>
      <c r="VWE140" s="125"/>
      <c r="VWF140" s="125"/>
      <c r="VWG140" s="125"/>
      <c r="VWH140" s="125"/>
      <c r="VWI140" s="125"/>
      <c r="VWJ140" s="126"/>
      <c r="VWK140" s="124" t="s">
        <v>237</v>
      </c>
      <c r="VWL140" s="125"/>
      <c r="VWM140" s="125"/>
      <c r="VWN140" s="125"/>
      <c r="VWO140" s="125"/>
      <c r="VWP140" s="125"/>
      <c r="VWQ140" s="125"/>
      <c r="VWR140" s="126"/>
      <c r="VWS140" s="124" t="s">
        <v>237</v>
      </c>
      <c r="VWT140" s="125"/>
      <c r="VWU140" s="125"/>
      <c r="VWV140" s="125"/>
      <c r="VWW140" s="125"/>
      <c r="VWX140" s="125"/>
      <c r="VWY140" s="125"/>
      <c r="VWZ140" s="126"/>
      <c r="VXA140" s="124" t="s">
        <v>237</v>
      </c>
      <c r="VXB140" s="125"/>
      <c r="VXC140" s="125"/>
      <c r="VXD140" s="125"/>
      <c r="VXE140" s="125"/>
      <c r="VXF140" s="125"/>
      <c r="VXG140" s="125"/>
      <c r="VXH140" s="126"/>
      <c r="VXI140" s="124" t="s">
        <v>237</v>
      </c>
      <c r="VXJ140" s="125"/>
      <c r="VXK140" s="125"/>
      <c r="VXL140" s="125"/>
      <c r="VXM140" s="125"/>
      <c r="VXN140" s="125"/>
      <c r="VXO140" s="125"/>
      <c r="VXP140" s="126"/>
      <c r="VXQ140" s="124" t="s">
        <v>237</v>
      </c>
      <c r="VXR140" s="125"/>
      <c r="VXS140" s="125"/>
      <c r="VXT140" s="125"/>
      <c r="VXU140" s="125"/>
      <c r="VXV140" s="125"/>
      <c r="VXW140" s="125"/>
      <c r="VXX140" s="126"/>
      <c r="VXY140" s="124" t="s">
        <v>237</v>
      </c>
      <c r="VXZ140" s="125"/>
      <c r="VYA140" s="125"/>
      <c r="VYB140" s="125"/>
      <c r="VYC140" s="125"/>
      <c r="VYD140" s="125"/>
      <c r="VYE140" s="125"/>
      <c r="VYF140" s="126"/>
      <c r="VYG140" s="124" t="s">
        <v>237</v>
      </c>
      <c r="VYH140" s="125"/>
      <c r="VYI140" s="125"/>
      <c r="VYJ140" s="125"/>
      <c r="VYK140" s="125"/>
      <c r="VYL140" s="125"/>
      <c r="VYM140" s="125"/>
      <c r="VYN140" s="126"/>
      <c r="VYO140" s="124" t="s">
        <v>237</v>
      </c>
      <c r="VYP140" s="125"/>
      <c r="VYQ140" s="125"/>
      <c r="VYR140" s="125"/>
      <c r="VYS140" s="125"/>
      <c r="VYT140" s="125"/>
      <c r="VYU140" s="125"/>
      <c r="VYV140" s="126"/>
      <c r="VYW140" s="124" t="s">
        <v>237</v>
      </c>
      <c r="VYX140" s="125"/>
      <c r="VYY140" s="125"/>
      <c r="VYZ140" s="125"/>
      <c r="VZA140" s="125"/>
      <c r="VZB140" s="125"/>
      <c r="VZC140" s="125"/>
      <c r="VZD140" s="126"/>
      <c r="VZE140" s="124" t="s">
        <v>237</v>
      </c>
      <c r="VZF140" s="125"/>
      <c r="VZG140" s="125"/>
      <c r="VZH140" s="125"/>
      <c r="VZI140" s="125"/>
      <c r="VZJ140" s="125"/>
      <c r="VZK140" s="125"/>
      <c r="VZL140" s="126"/>
      <c r="VZM140" s="124" t="s">
        <v>237</v>
      </c>
      <c r="VZN140" s="125"/>
      <c r="VZO140" s="125"/>
      <c r="VZP140" s="125"/>
      <c r="VZQ140" s="125"/>
      <c r="VZR140" s="125"/>
      <c r="VZS140" s="125"/>
      <c r="VZT140" s="126"/>
      <c r="VZU140" s="124" t="s">
        <v>237</v>
      </c>
      <c r="VZV140" s="125"/>
      <c r="VZW140" s="125"/>
      <c r="VZX140" s="125"/>
      <c r="VZY140" s="125"/>
      <c r="VZZ140" s="125"/>
      <c r="WAA140" s="125"/>
      <c r="WAB140" s="126"/>
      <c r="WAC140" s="124" t="s">
        <v>237</v>
      </c>
      <c r="WAD140" s="125"/>
      <c r="WAE140" s="125"/>
      <c r="WAF140" s="125"/>
      <c r="WAG140" s="125"/>
      <c r="WAH140" s="125"/>
      <c r="WAI140" s="125"/>
      <c r="WAJ140" s="126"/>
      <c r="WAK140" s="124" t="s">
        <v>237</v>
      </c>
      <c r="WAL140" s="125"/>
      <c r="WAM140" s="125"/>
      <c r="WAN140" s="125"/>
      <c r="WAO140" s="125"/>
      <c r="WAP140" s="125"/>
      <c r="WAQ140" s="125"/>
      <c r="WAR140" s="126"/>
      <c r="WAS140" s="124" t="s">
        <v>237</v>
      </c>
      <c r="WAT140" s="125"/>
      <c r="WAU140" s="125"/>
      <c r="WAV140" s="125"/>
      <c r="WAW140" s="125"/>
      <c r="WAX140" s="125"/>
      <c r="WAY140" s="125"/>
      <c r="WAZ140" s="126"/>
      <c r="WBA140" s="124" t="s">
        <v>237</v>
      </c>
      <c r="WBB140" s="125"/>
      <c r="WBC140" s="125"/>
      <c r="WBD140" s="125"/>
      <c r="WBE140" s="125"/>
      <c r="WBF140" s="125"/>
      <c r="WBG140" s="125"/>
      <c r="WBH140" s="126"/>
      <c r="WBI140" s="124" t="s">
        <v>237</v>
      </c>
      <c r="WBJ140" s="125"/>
      <c r="WBK140" s="125"/>
      <c r="WBL140" s="125"/>
      <c r="WBM140" s="125"/>
      <c r="WBN140" s="125"/>
      <c r="WBO140" s="125"/>
      <c r="WBP140" s="126"/>
      <c r="WBQ140" s="124" t="s">
        <v>237</v>
      </c>
      <c r="WBR140" s="125"/>
      <c r="WBS140" s="125"/>
      <c r="WBT140" s="125"/>
      <c r="WBU140" s="125"/>
      <c r="WBV140" s="125"/>
      <c r="WBW140" s="125"/>
      <c r="WBX140" s="126"/>
      <c r="WBY140" s="124" t="s">
        <v>237</v>
      </c>
      <c r="WBZ140" s="125"/>
      <c r="WCA140" s="125"/>
      <c r="WCB140" s="125"/>
      <c r="WCC140" s="125"/>
      <c r="WCD140" s="125"/>
      <c r="WCE140" s="125"/>
      <c r="WCF140" s="126"/>
      <c r="WCG140" s="124" t="s">
        <v>237</v>
      </c>
      <c r="WCH140" s="125"/>
      <c r="WCI140" s="125"/>
      <c r="WCJ140" s="125"/>
      <c r="WCK140" s="125"/>
      <c r="WCL140" s="125"/>
      <c r="WCM140" s="125"/>
      <c r="WCN140" s="126"/>
      <c r="WCO140" s="124" t="s">
        <v>237</v>
      </c>
      <c r="WCP140" s="125"/>
      <c r="WCQ140" s="125"/>
      <c r="WCR140" s="125"/>
      <c r="WCS140" s="125"/>
      <c r="WCT140" s="125"/>
      <c r="WCU140" s="125"/>
      <c r="WCV140" s="126"/>
      <c r="WCW140" s="124" t="s">
        <v>237</v>
      </c>
      <c r="WCX140" s="125"/>
      <c r="WCY140" s="125"/>
      <c r="WCZ140" s="125"/>
      <c r="WDA140" s="125"/>
      <c r="WDB140" s="125"/>
      <c r="WDC140" s="125"/>
      <c r="WDD140" s="126"/>
      <c r="WDE140" s="124" t="s">
        <v>237</v>
      </c>
      <c r="WDF140" s="125"/>
      <c r="WDG140" s="125"/>
      <c r="WDH140" s="125"/>
      <c r="WDI140" s="125"/>
      <c r="WDJ140" s="125"/>
      <c r="WDK140" s="125"/>
      <c r="WDL140" s="126"/>
      <c r="WDM140" s="124" t="s">
        <v>237</v>
      </c>
      <c r="WDN140" s="125"/>
      <c r="WDO140" s="125"/>
      <c r="WDP140" s="125"/>
      <c r="WDQ140" s="125"/>
      <c r="WDR140" s="125"/>
      <c r="WDS140" s="125"/>
      <c r="WDT140" s="126"/>
      <c r="WDU140" s="124" t="s">
        <v>237</v>
      </c>
      <c r="WDV140" s="125"/>
      <c r="WDW140" s="125"/>
      <c r="WDX140" s="125"/>
      <c r="WDY140" s="125"/>
      <c r="WDZ140" s="125"/>
      <c r="WEA140" s="125"/>
      <c r="WEB140" s="126"/>
      <c r="WEC140" s="124" t="s">
        <v>237</v>
      </c>
      <c r="WED140" s="125"/>
      <c r="WEE140" s="125"/>
      <c r="WEF140" s="125"/>
      <c r="WEG140" s="125"/>
      <c r="WEH140" s="125"/>
      <c r="WEI140" s="125"/>
      <c r="WEJ140" s="126"/>
      <c r="WEK140" s="124" t="s">
        <v>237</v>
      </c>
      <c r="WEL140" s="125"/>
      <c r="WEM140" s="125"/>
      <c r="WEN140" s="125"/>
      <c r="WEO140" s="125"/>
      <c r="WEP140" s="125"/>
      <c r="WEQ140" s="125"/>
      <c r="WER140" s="126"/>
      <c r="WES140" s="124" t="s">
        <v>237</v>
      </c>
      <c r="WET140" s="125"/>
      <c r="WEU140" s="125"/>
      <c r="WEV140" s="125"/>
      <c r="WEW140" s="125"/>
      <c r="WEX140" s="125"/>
      <c r="WEY140" s="125"/>
      <c r="WEZ140" s="126"/>
      <c r="WFA140" s="124" t="s">
        <v>237</v>
      </c>
      <c r="WFB140" s="125"/>
      <c r="WFC140" s="125"/>
      <c r="WFD140" s="125"/>
      <c r="WFE140" s="125"/>
      <c r="WFF140" s="125"/>
      <c r="WFG140" s="125"/>
      <c r="WFH140" s="126"/>
      <c r="WFI140" s="124" t="s">
        <v>237</v>
      </c>
      <c r="WFJ140" s="125"/>
      <c r="WFK140" s="125"/>
      <c r="WFL140" s="125"/>
      <c r="WFM140" s="125"/>
      <c r="WFN140" s="125"/>
      <c r="WFO140" s="125"/>
      <c r="WFP140" s="126"/>
      <c r="WFQ140" s="124" t="s">
        <v>237</v>
      </c>
      <c r="WFR140" s="125"/>
      <c r="WFS140" s="125"/>
      <c r="WFT140" s="125"/>
      <c r="WFU140" s="125"/>
      <c r="WFV140" s="125"/>
      <c r="WFW140" s="125"/>
      <c r="WFX140" s="126"/>
      <c r="WFY140" s="124" t="s">
        <v>237</v>
      </c>
      <c r="WFZ140" s="125"/>
      <c r="WGA140" s="125"/>
      <c r="WGB140" s="125"/>
      <c r="WGC140" s="125"/>
      <c r="WGD140" s="125"/>
      <c r="WGE140" s="125"/>
      <c r="WGF140" s="126"/>
      <c r="WGG140" s="124" t="s">
        <v>237</v>
      </c>
      <c r="WGH140" s="125"/>
      <c r="WGI140" s="125"/>
      <c r="WGJ140" s="125"/>
      <c r="WGK140" s="125"/>
      <c r="WGL140" s="125"/>
      <c r="WGM140" s="125"/>
      <c r="WGN140" s="126"/>
      <c r="WGO140" s="124" t="s">
        <v>237</v>
      </c>
      <c r="WGP140" s="125"/>
      <c r="WGQ140" s="125"/>
      <c r="WGR140" s="125"/>
      <c r="WGS140" s="125"/>
      <c r="WGT140" s="125"/>
      <c r="WGU140" s="125"/>
      <c r="WGV140" s="126"/>
      <c r="WGW140" s="124" t="s">
        <v>237</v>
      </c>
      <c r="WGX140" s="125"/>
      <c r="WGY140" s="125"/>
      <c r="WGZ140" s="125"/>
      <c r="WHA140" s="125"/>
      <c r="WHB140" s="125"/>
      <c r="WHC140" s="125"/>
      <c r="WHD140" s="126"/>
      <c r="WHE140" s="124" t="s">
        <v>237</v>
      </c>
      <c r="WHF140" s="125"/>
      <c r="WHG140" s="125"/>
      <c r="WHH140" s="125"/>
      <c r="WHI140" s="125"/>
      <c r="WHJ140" s="125"/>
      <c r="WHK140" s="125"/>
      <c r="WHL140" s="126"/>
      <c r="WHM140" s="124" t="s">
        <v>237</v>
      </c>
      <c r="WHN140" s="125"/>
      <c r="WHO140" s="125"/>
      <c r="WHP140" s="125"/>
      <c r="WHQ140" s="125"/>
      <c r="WHR140" s="125"/>
      <c r="WHS140" s="125"/>
      <c r="WHT140" s="126"/>
      <c r="WHU140" s="124" t="s">
        <v>237</v>
      </c>
      <c r="WHV140" s="125"/>
      <c r="WHW140" s="125"/>
      <c r="WHX140" s="125"/>
      <c r="WHY140" s="125"/>
      <c r="WHZ140" s="125"/>
      <c r="WIA140" s="125"/>
      <c r="WIB140" s="126"/>
      <c r="WIC140" s="124" t="s">
        <v>237</v>
      </c>
      <c r="WID140" s="125"/>
      <c r="WIE140" s="125"/>
      <c r="WIF140" s="125"/>
      <c r="WIG140" s="125"/>
      <c r="WIH140" s="125"/>
      <c r="WII140" s="125"/>
      <c r="WIJ140" s="126"/>
      <c r="WIK140" s="124" t="s">
        <v>237</v>
      </c>
      <c r="WIL140" s="125"/>
      <c r="WIM140" s="125"/>
      <c r="WIN140" s="125"/>
      <c r="WIO140" s="125"/>
      <c r="WIP140" s="125"/>
      <c r="WIQ140" s="125"/>
      <c r="WIR140" s="126"/>
      <c r="WIS140" s="124" t="s">
        <v>237</v>
      </c>
      <c r="WIT140" s="125"/>
      <c r="WIU140" s="125"/>
      <c r="WIV140" s="125"/>
      <c r="WIW140" s="125"/>
      <c r="WIX140" s="125"/>
      <c r="WIY140" s="125"/>
      <c r="WIZ140" s="126"/>
      <c r="WJA140" s="124" t="s">
        <v>237</v>
      </c>
      <c r="WJB140" s="125"/>
      <c r="WJC140" s="125"/>
      <c r="WJD140" s="125"/>
      <c r="WJE140" s="125"/>
      <c r="WJF140" s="125"/>
      <c r="WJG140" s="125"/>
      <c r="WJH140" s="126"/>
      <c r="WJI140" s="124" t="s">
        <v>237</v>
      </c>
      <c r="WJJ140" s="125"/>
      <c r="WJK140" s="125"/>
      <c r="WJL140" s="125"/>
      <c r="WJM140" s="125"/>
      <c r="WJN140" s="125"/>
      <c r="WJO140" s="125"/>
      <c r="WJP140" s="126"/>
      <c r="WJQ140" s="124" t="s">
        <v>237</v>
      </c>
      <c r="WJR140" s="125"/>
      <c r="WJS140" s="125"/>
      <c r="WJT140" s="125"/>
      <c r="WJU140" s="125"/>
      <c r="WJV140" s="125"/>
      <c r="WJW140" s="125"/>
      <c r="WJX140" s="126"/>
      <c r="WJY140" s="124" t="s">
        <v>237</v>
      </c>
      <c r="WJZ140" s="125"/>
      <c r="WKA140" s="125"/>
      <c r="WKB140" s="125"/>
      <c r="WKC140" s="125"/>
      <c r="WKD140" s="125"/>
      <c r="WKE140" s="125"/>
      <c r="WKF140" s="126"/>
      <c r="WKG140" s="124" t="s">
        <v>237</v>
      </c>
      <c r="WKH140" s="125"/>
      <c r="WKI140" s="125"/>
      <c r="WKJ140" s="125"/>
      <c r="WKK140" s="125"/>
      <c r="WKL140" s="125"/>
      <c r="WKM140" s="125"/>
      <c r="WKN140" s="126"/>
      <c r="WKO140" s="124" t="s">
        <v>237</v>
      </c>
      <c r="WKP140" s="125"/>
      <c r="WKQ140" s="125"/>
      <c r="WKR140" s="125"/>
      <c r="WKS140" s="125"/>
      <c r="WKT140" s="125"/>
      <c r="WKU140" s="125"/>
      <c r="WKV140" s="126"/>
      <c r="WKW140" s="124" t="s">
        <v>237</v>
      </c>
      <c r="WKX140" s="125"/>
      <c r="WKY140" s="125"/>
      <c r="WKZ140" s="125"/>
      <c r="WLA140" s="125"/>
      <c r="WLB140" s="125"/>
      <c r="WLC140" s="125"/>
      <c r="WLD140" s="126"/>
      <c r="WLE140" s="124" t="s">
        <v>237</v>
      </c>
      <c r="WLF140" s="125"/>
      <c r="WLG140" s="125"/>
      <c r="WLH140" s="125"/>
      <c r="WLI140" s="125"/>
      <c r="WLJ140" s="125"/>
      <c r="WLK140" s="125"/>
      <c r="WLL140" s="126"/>
      <c r="WLM140" s="124" t="s">
        <v>237</v>
      </c>
      <c r="WLN140" s="125"/>
      <c r="WLO140" s="125"/>
      <c r="WLP140" s="125"/>
      <c r="WLQ140" s="125"/>
      <c r="WLR140" s="125"/>
      <c r="WLS140" s="125"/>
      <c r="WLT140" s="126"/>
      <c r="WLU140" s="124" t="s">
        <v>237</v>
      </c>
      <c r="WLV140" s="125"/>
      <c r="WLW140" s="125"/>
      <c r="WLX140" s="125"/>
      <c r="WLY140" s="125"/>
      <c r="WLZ140" s="125"/>
      <c r="WMA140" s="125"/>
      <c r="WMB140" s="126"/>
      <c r="WMC140" s="124" t="s">
        <v>237</v>
      </c>
      <c r="WMD140" s="125"/>
      <c r="WME140" s="125"/>
      <c r="WMF140" s="125"/>
      <c r="WMG140" s="125"/>
      <c r="WMH140" s="125"/>
      <c r="WMI140" s="125"/>
      <c r="WMJ140" s="126"/>
      <c r="WMK140" s="124" t="s">
        <v>237</v>
      </c>
      <c r="WML140" s="125"/>
      <c r="WMM140" s="125"/>
      <c r="WMN140" s="125"/>
      <c r="WMO140" s="125"/>
      <c r="WMP140" s="125"/>
      <c r="WMQ140" s="125"/>
      <c r="WMR140" s="126"/>
      <c r="WMS140" s="124" t="s">
        <v>237</v>
      </c>
      <c r="WMT140" s="125"/>
      <c r="WMU140" s="125"/>
      <c r="WMV140" s="125"/>
      <c r="WMW140" s="125"/>
      <c r="WMX140" s="125"/>
      <c r="WMY140" s="125"/>
      <c r="WMZ140" s="126"/>
      <c r="WNA140" s="124" t="s">
        <v>237</v>
      </c>
      <c r="WNB140" s="125"/>
      <c r="WNC140" s="125"/>
      <c r="WND140" s="125"/>
      <c r="WNE140" s="125"/>
      <c r="WNF140" s="125"/>
      <c r="WNG140" s="125"/>
      <c r="WNH140" s="126"/>
      <c r="WNI140" s="124" t="s">
        <v>237</v>
      </c>
      <c r="WNJ140" s="125"/>
      <c r="WNK140" s="125"/>
      <c r="WNL140" s="125"/>
      <c r="WNM140" s="125"/>
      <c r="WNN140" s="125"/>
      <c r="WNO140" s="125"/>
      <c r="WNP140" s="126"/>
      <c r="WNQ140" s="124" t="s">
        <v>237</v>
      </c>
      <c r="WNR140" s="125"/>
      <c r="WNS140" s="125"/>
      <c r="WNT140" s="125"/>
      <c r="WNU140" s="125"/>
      <c r="WNV140" s="125"/>
      <c r="WNW140" s="125"/>
      <c r="WNX140" s="126"/>
      <c r="WNY140" s="124" t="s">
        <v>237</v>
      </c>
      <c r="WNZ140" s="125"/>
      <c r="WOA140" s="125"/>
      <c r="WOB140" s="125"/>
      <c r="WOC140" s="125"/>
      <c r="WOD140" s="125"/>
      <c r="WOE140" s="125"/>
      <c r="WOF140" s="126"/>
      <c r="WOG140" s="124" t="s">
        <v>237</v>
      </c>
      <c r="WOH140" s="125"/>
      <c r="WOI140" s="125"/>
      <c r="WOJ140" s="125"/>
      <c r="WOK140" s="125"/>
      <c r="WOL140" s="125"/>
      <c r="WOM140" s="125"/>
      <c r="WON140" s="126"/>
      <c r="WOO140" s="124" t="s">
        <v>237</v>
      </c>
      <c r="WOP140" s="125"/>
      <c r="WOQ140" s="125"/>
      <c r="WOR140" s="125"/>
      <c r="WOS140" s="125"/>
      <c r="WOT140" s="125"/>
      <c r="WOU140" s="125"/>
      <c r="WOV140" s="126"/>
      <c r="WOW140" s="124" t="s">
        <v>237</v>
      </c>
      <c r="WOX140" s="125"/>
      <c r="WOY140" s="125"/>
      <c r="WOZ140" s="125"/>
      <c r="WPA140" s="125"/>
      <c r="WPB140" s="125"/>
      <c r="WPC140" s="125"/>
      <c r="WPD140" s="126"/>
      <c r="WPE140" s="124" t="s">
        <v>237</v>
      </c>
      <c r="WPF140" s="125"/>
      <c r="WPG140" s="125"/>
      <c r="WPH140" s="125"/>
      <c r="WPI140" s="125"/>
      <c r="WPJ140" s="125"/>
      <c r="WPK140" s="125"/>
      <c r="WPL140" s="126"/>
      <c r="WPM140" s="124" t="s">
        <v>237</v>
      </c>
      <c r="WPN140" s="125"/>
      <c r="WPO140" s="125"/>
      <c r="WPP140" s="125"/>
      <c r="WPQ140" s="125"/>
      <c r="WPR140" s="125"/>
      <c r="WPS140" s="125"/>
      <c r="WPT140" s="126"/>
      <c r="WPU140" s="124" t="s">
        <v>237</v>
      </c>
      <c r="WPV140" s="125"/>
      <c r="WPW140" s="125"/>
      <c r="WPX140" s="125"/>
      <c r="WPY140" s="125"/>
      <c r="WPZ140" s="125"/>
      <c r="WQA140" s="125"/>
      <c r="WQB140" s="126"/>
      <c r="WQC140" s="124" t="s">
        <v>237</v>
      </c>
      <c r="WQD140" s="125"/>
      <c r="WQE140" s="125"/>
      <c r="WQF140" s="125"/>
      <c r="WQG140" s="125"/>
      <c r="WQH140" s="125"/>
      <c r="WQI140" s="125"/>
      <c r="WQJ140" s="126"/>
      <c r="WQK140" s="124" t="s">
        <v>237</v>
      </c>
      <c r="WQL140" s="125"/>
      <c r="WQM140" s="125"/>
      <c r="WQN140" s="125"/>
      <c r="WQO140" s="125"/>
      <c r="WQP140" s="125"/>
      <c r="WQQ140" s="125"/>
      <c r="WQR140" s="126"/>
      <c r="WQS140" s="124" t="s">
        <v>237</v>
      </c>
      <c r="WQT140" s="125"/>
      <c r="WQU140" s="125"/>
      <c r="WQV140" s="125"/>
      <c r="WQW140" s="125"/>
      <c r="WQX140" s="125"/>
      <c r="WQY140" s="125"/>
      <c r="WQZ140" s="126"/>
      <c r="WRA140" s="124" t="s">
        <v>237</v>
      </c>
      <c r="WRB140" s="125"/>
      <c r="WRC140" s="125"/>
      <c r="WRD140" s="125"/>
      <c r="WRE140" s="125"/>
      <c r="WRF140" s="125"/>
      <c r="WRG140" s="125"/>
      <c r="WRH140" s="126"/>
      <c r="WRI140" s="124" t="s">
        <v>237</v>
      </c>
      <c r="WRJ140" s="125"/>
      <c r="WRK140" s="125"/>
      <c r="WRL140" s="125"/>
      <c r="WRM140" s="125"/>
      <c r="WRN140" s="125"/>
      <c r="WRO140" s="125"/>
      <c r="WRP140" s="126"/>
      <c r="WRQ140" s="124" t="s">
        <v>237</v>
      </c>
      <c r="WRR140" s="125"/>
      <c r="WRS140" s="125"/>
      <c r="WRT140" s="125"/>
      <c r="WRU140" s="125"/>
      <c r="WRV140" s="125"/>
      <c r="WRW140" s="125"/>
      <c r="WRX140" s="126"/>
      <c r="WRY140" s="124" t="s">
        <v>237</v>
      </c>
      <c r="WRZ140" s="125"/>
      <c r="WSA140" s="125"/>
      <c r="WSB140" s="125"/>
      <c r="WSC140" s="125"/>
      <c r="WSD140" s="125"/>
      <c r="WSE140" s="125"/>
      <c r="WSF140" s="126"/>
      <c r="WSG140" s="124" t="s">
        <v>237</v>
      </c>
      <c r="WSH140" s="125"/>
      <c r="WSI140" s="125"/>
      <c r="WSJ140" s="125"/>
      <c r="WSK140" s="125"/>
      <c r="WSL140" s="125"/>
      <c r="WSM140" s="125"/>
      <c r="WSN140" s="126"/>
      <c r="WSO140" s="124" t="s">
        <v>237</v>
      </c>
      <c r="WSP140" s="125"/>
      <c r="WSQ140" s="125"/>
      <c r="WSR140" s="125"/>
      <c r="WSS140" s="125"/>
      <c r="WST140" s="125"/>
      <c r="WSU140" s="125"/>
      <c r="WSV140" s="126"/>
      <c r="WSW140" s="124" t="s">
        <v>237</v>
      </c>
      <c r="WSX140" s="125"/>
      <c r="WSY140" s="125"/>
      <c r="WSZ140" s="125"/>
      <c r="WTA140" s="125"/>
      <c r="WTB140" s="125"/>
      <c r="WTC140" s="125"/>
      <c r="WTD140" s="126"/>
      <c r="WTE140" s="124" t="s">
        <v>237</v>
      </c>
      <c r="WTF140" s="125"/>
      <c r="WTG140" s="125"/>
      <c r="WTH140" s="125"/>
      <c r="WTI140" s="125"/>
      <c r="WTJ140" s="125"/>
      <c r="WTK140" s="125"/>
      <c r="WTL140" s="126"/>
      <c r="WTM140" s="124" t="s">
        <v>237</v>
      </c>
      <c r="WTN140" s="125"/>
      <c r="WTO140" s="125"/>
      <c r="WTP140" s="125"/>
      <c r="WTQ140" s="125"/>
      <c r="WTR140" s="125"/>
      <c r="WTS140" s="125"/>
      <c r="WTT140" s="126"/>
      <c r="WTU140" s="124" t="s">
        <v>237</v>
      </c>
      <c r="WTV140" s="125"/>
      <c r="WTW140" s="125"/>
      <c r="WTX140" s="125"/>
      <c r="WTY140" s="125"/>
      <c r="WTZ140" s="125"/>
      <c r="WUA140" s="125"/>
      <c r="WUB140" s="126"/>
      <c r="WUC140" s="124" t="s">
        <v>237</v>
      </c>
      <c r="WUD140" s="125"/>
      <c r="WUE140" s="125"/>
      <c r="WUF140" s="125"/>
      <c r="WUG140" s="125"/>
      <c r="WUH140" s="125"/>
      <c r="WUI140" s="125"/>
      <c r="WUJ140" s="126"/>
      <c r="WUK140" s="124" t="s">
        <v>237</v>
      </c>
      <c r="WUL140" s="125"/>
      <c r="WUM140" s="125"/>
      <c r="WUN140" s="125"/>
      <c r="WUO140" s="125"/>
      <c r="WUP140" s="125"/>
      <c r="WUQ140" s="125"/>
      <c r="WUR140" s="126"/>
      <c r="WUS140" s="124" t="s">
        <v>237</v>
      </c>
      <c r="WUT140" s="125"/>
      <c r="WUU140" s="125"/>
      <c r="WUV140" s="125"/>
      <c r="WUW140" s="125"/>
      <c r="WUX140" s="125"/>
      <c r="WUY140" s="125"/>
      <c r="WUZ140" s="126"/>
      <c r="WVA140" s="124" t="s">
        <v>237</v>
      </c>
      <c r="WVB140" s="125"/>
      <c r="WVC140" s="125"/>
      <c r="WVD140" s="125"/>
      <c r="WVE140" s="125"/>
      <c r="WVF140" s="125"/>
      <c r="WVG140" s="125"/>
      <c r="WVH140" s="126"/>
      <c r="WVI140" s="124" t="s">
        <v>237</v>
      </c>
      <c r="WVJ140" s="125"/>
      <c r="WVK140" s="125"/>
      <c r="WVL140" s="125"/>
      <c r="WVM140" s="125"/>
      <c r="WVN140" s="125"/>
      <c r="WVO140" s="125"/>
      <c r="WVP140" s="126"/>
      <c r="WVQ140" s="124" t="s">
        <v>237</v>
      </c>
      <c r="WVR140" s="125"/>
      <c r="WVS140" s="125"/>
      <c r="WVT140" s="125"/>
      <c r="WVU140" s="125"/>
      <c r="WVV140" s="125"/>
      <c r="WVW140" s="125"/>
      <c r="WVX140" s="126"/>
      <c r="WVY140" s="124" t="s">
        <v>237</v>
      </c>
      <c r="WVZ140" s="125"/>
      <c r="WWA140" s="125"/>
      <c r="WWB140" s="125"/>
      <c r="WWC140" s="125"/>
      <c r="WWD140" s="125"/>
      <c r="WWE140" s="125"/>
      <c r="WWF140" s="126"/>
      <c r="WWG140" s="124" t="s">
        <v>237</v>
      </c>
      <c r="WWH140" s="125"/>
      <c r="WWI140" s="125"/>
      <c r="WWJ140" s="125"/>
      <c r="WWK140" s="125"/>
      <c r="WWL140" s="125"/>
      <c r="WWM140" s="125"/>
      <c r="WWN140" s="126"/>
      <c r="WWO140" s="124" t="s">
        <v>237</v>
      </c>
      <c r="WWP140" s="125"/>
      <c r="WWQ140" s="125"/>
      <c r="WWR140" s="125"/>
      <c r="WWS140" s="125"/>
      <c r="WWT140" s="125"/>
      <c r="WWU140" s="125"/>
      <c r="WWV140" s="126"/>
      <c r="WWW140" s="124" t="s">
        <v>237</v>
      </c>
      <c r="WWX140" s="125"/>
      <c r="WWY140" s="125"/>
      <c r="WWZ140" s="125"/>
      <c r="WXA140" s="125"/>
      <c r="WXB140" s="125"/>
      <c r="WXC140" s="125"/>
      <c r="WXD140" s="126"/>
      <c r="WXE140" s="124" t="s">
        <v>237</v>
      </c>
      <c r="WXF140" s="125"/>
      <c r="WXG140" s="125"/>
      <c r="WXH140" s="125"/>
      <c r="WXI140" s="125"/>
      <c r="WXJ140" s="125"/>
      <c r="WXK140" s="125"/>
      <c r="WXL140" s="126"/>
      <c r="WXM140" s="124" t="s">
        <v>237</v>
      </c>
      <c r="WXN140" s="125"/>
      <c r="WXO140" s="125"/>
      <c r="WXP140" s="125"/>
      <c r="WXQ140" s="125"/>
      <c r="WXR140" s="125"/>
      <c r="WXS140" s="125"/>
      <c r="WXT140" s="126"/>
      <c r="WXU140" s="124" t="s">
        <v>237</v>
      </c>
      <c r="WXV140" s="125"/>
      <c r="WXW140" s="125"/>
      <c r="WXX140" s="125"/>
      <c r="WXY140" s="125"/>
      <c r="WXZ140" s="125"/>
      <c r="WYA140" s="125"/>
      <c r="WYB140" s="126"/>
      <c r="WYC140" s="124" t="s">
        <v>237</v>
      </c>
      <c r="WYD140" s="125"/>
      <c r="WYE140" s="125"/>
      <c r="WYF140" s="125"/>
      <c r="WYG140" s="125"/>
      <c r="WYH140" s="125"/>
      <c r="WYI140" s="125"/>
      <c r="WYJ140" s="126"/>
      <c r="WYK140" s="124" t="s">
        <v>237</v>
      </c>
      <c r="WYL140" s="125"/>
      <c r="WYM140" s="125"/>
      <c r="WYN140" s="125"/>
      <c r="WYO140" s="125"/>
      <c r="WYP140" s="125"/>
      <c r="WYQ140" s="125"/>
      <c r="WYR140" s="126"/>
      <c r="WYS140" s="124" t="s">
        <v>237</v>
      </c>
      <c r="WYT140" s="125"/>
      <c r="WYU140" s="125"/>
      <c r="WYV140" s="125"/>
      <c r="WYW140" s="125"/>
      <c r="WYX140" s="125"/>
      <c r="WYY140" s="125"/>
      <c r="WYZ140" s="126"/>
      <c r="WZA140" s="124" t="s">
        <v>237</v>
      </c>
      <c r="WZB140" s="125"/>
      <c r="WZC140" s="125"/>
      <c r="WZD140" s="125"/>
      <c r="WZE140" s="125"/>
      <c r="WZF140" s="125"/>
      <c r="WZG140" s="125"/>
      <c r="WZH140" s="126"/>
      <c r="WZI140" s="124" t="s">
        <v>237</v>
      </c>
      <c r="WZJ140" s="125"/>
      <c r="WZK140" s="125"/>
      <c r="WZL140" s="125"/>
      <c r="WZM140" s="125"/>
      <c r="WZN140" s="125"/>
      <c r="WZO140" s="125"/>
      <c r="WZP140" s="126"/>
      <c r="WZQ140" s="124" t="s">
        <v>237</v>
      </c>
      <c r="WZR140" s="125"/>
      <c r="WZS140" s="125"/>
      <c r="WZT140" s="125"/>
      <c r="WZU140" s="125"/>
      <c r="WZV140" s="125"/>
      <c r="WZW140" s="125"/>
      <c r="WZX140" s="126"/>
      <c r="WZY140" s="124" t="s">
        <v>237</v>
      </c>
      <c r="WZZ140" s="125"/>
      <c r="XAA140" s="125"/>
      <c r="XAB140" s="125"/>
      <c r="XAC140" s="125"/>
      <c r="XAD140" s="125"/>
      <c r="XAE140" s="125"/>
      <c r="XAF140" s="126"/>
      <c r="XAG140" s="124" t="s">
        <v>237</v>
      </c>
      <c r="XAH140" s="125"/>
      <c r="XAI140" s="125"/>
      <c r="XAJ140" s="125"/>
      <c r="XAK140" s="125"/>
      <c r="XAL140" s="125"/>
      <c r="XAM140" s="125"/>
      <c r="XAN140" s="126"/>
      <c r="XAO140" s="124" t="s">
        <v>237</v>
      </c>
      <c r="XAP140" s="125"/>
      <c r="XAQ140" s="125"/>
      <c r="XAR140" s="125"/>
      <c r="XAS140" s="125"/>
      <c r="XAT140" s="125"/>
      <c r="XAU140" s="125"/>
      <c r="XAV140" s="126"/>
      <c r="XAW140" s="124" t="s">
        <v>237</v>
      </c>
      <c r="XAX140" s="125"/>
      <c r="XAY140" s="125"/>
      <c r="XAZ140" s="125"/>
      <c r="XBA140" s="125"/>
      <c r="XBB140" s="125"/>
      <c r="XBC140" s="125"/>
      <c r="XBD140" s="126"/>
      <c r="XBE140" s="124" t="s">
        <v>237</v>
      </c>
      <c r="XBF140" s="125"/>
      <c r="XBG140" s="125"/>
      <c r="XBH140" s="125"/>
      <c r="XBI140" s="125"/>
      <c r="XBJ140" s="125"/>
      <c r="XBK140" s="125"/>
      <c r="XBL140" s="126"/>
      <c r="XBM140" s="124" t="s">
        <v>237</v>
      </c>
      <c r="XBN140" s="125"/>
      <c r="XBO140" s="125"/>
      <c r="XBP140" s="125"/>
      <c r="XBQ140" s="125"/>
      <c r="XBR140" s="125"/>
      <c r="XBS140" s="125"/>
      <c r="XBT140" s="126"/>
      <c r="XBU140" s="124" t="s">
        <v>237</v>
      </c>
      <c r="XBV140" s="125"/>
      <c r="XBW140" s="125"/>
      <c r="XBX140" s="125"/>
      <c r="XBY140" s="125"/>
      <c r="XBZ140" s="125"/>
      <c r="XCA140" s="125"/>
      <c r="XCB140" s="126"/>
      <c r="XCC140" s="124" t="s">
        <v>237</v>
      </c>
      <c r="XCD140" s="125"/>
      <c r="XCE140" s="125"/>
      <c r="XCF140" s="125"/>
      <c r="XCG140" s="125"/>
      <c r="XCH140" s="125"/>
      <c r="XCI140" s="125"/>
      <c r="XCJ140" s="126"/>
      <c r="XCK140" s="124" t="s">
        <v>237</v>
      </c>
      <c r="XCL140" s="125"/>
      <c r="XCM140" s="125"/>
      <c r="XCN140" s="125"/>
      <c r="XCO140" s="125"/>
      <c r="XCP140" s="125"/>
      <c r="XCQ140" s="125"/>
      <c r="XCR140" s="126"/>
      <c r="XCS140" s="124" t="s">
        <v>237</v>
      </c>
      <c r="XCT140" s="125"/>
      <c r="XCU140" s="125"/>
      <c r="XCV140" s="125"/>
      <c r="XCW140" s="125"/>
      <c r="XCX140" s="125"/>
      <c r="XCY140" s="125"/>
      <c r="XCZ140" s="126"/>
      <c r="XDA140" s="124" t="s">
        <v>237</v>
      </c>
      <c r="XDB140" s="125"/>
      <c r="XDC140" s="125"/>
      <c r="XDD140" s="125"/>
      <c r="XDE140" s="125"/>
      <c r="XDF140" s="125"/>
      <c r="XDG140" s="125"/>
      <c r="XDH140" s="126"/>
      <c r="XDI140" s="124" t="s">
        <v>237</v>
      </c>
      <c r="XDJ140" s="125"/>
      <c r="XDK140" s="125"/>
      <c r="XDL140" s="125"/>
      <c r="XDM140" s="125"/>
      <c r="XDN140" s="125"/>
      <c r="XDO140" s="125"/>
      <c r="XDP140" s="126"/>
      <c r="XDQ140" s="124" t="s">
        <v>237</v>
      </c>
      <c r="XDR140" s="125"/>
      <c r="XDS140" s="125"/>
      <c r="XDT140" s="125"/>
      <c r="XDU140" s="125"/>
      <c r="XDV140" s="125"/>
      <c r="XDW140" s="125"/>
      <c r="XDX140" s="126"/>
      <c r="XDY140" s="124" t="s">
        <v>237</v>
      </c>
      <c r="XDZ140" s="125"/>
      <c r="XEA140" s="125"/>
      <c r="XEB140" s="125"/>
      <c r="XEC140" s="125"/>
      <c r="XED140" s="125"/>
      <c r="XEE140" s="125"/>
      <c r="XEF140" s="126"/>
      <c r="XEG140" s="124" t="s">
        <v>237</v>
      </c>
      <c r="XEH140" s="125"/>
      <c r="XEI140" s="125"/>
      <c r="XEJ140" s="125"/>
      <c r="XEK140" s="125"/>
      <c r="XEL140" s="125"/>
      <c r="XEM140" s="125"/>
      <c r="XEN140" s="126"/>
      <c r="XEO140" s="124" t="s">
        <v>237</v>
      </c>
      <c r="XEP140" s="125"/>
      <c r="XEQ140" s="125"/>
      <c r="XER140" s="125"/>
      <c r="XES140" s="125"/>
      <c r="XET140" s="125"/>
      <c r="XEU140" s="125"/>
      <c r="XEV140" s="126"/>
      <c r="XEW140" s="124" t="s">
        <v>237</v>
      </c>
      <c r="XEX140" s="125"/>
      <c r="XEY140" s="125"/>
      <c r="XEZ140" s="125"/>
      <c r="XFA140" s="125"/>
      <c r="XFB140" s="125"/>
      <c r="XFC140" s="125"/>
      <c r="XFD140" s="126"/>
    </row>
    <row r="141" spans="1:16384" s="47" customFormat="1" x14ac:dyDescent="0.35">
      <c r="A141" s="76" t="s">
        <v>264</v>
      </c>
      <c r="B141" s="76"/>
      <c r="C141" s="76"/>
      <c r="D141" s="76"/>
      <c r="E141" s="76"/>
      <c r="F141" s="76"/>
      <c r="G141" s="76"/>
      <c r="H141" s="76"/>
      <c r="I141" s="54"/>
      <c r="J141" s="52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</row>
    <row r="142" spans="1:16384" s="47" customFormat="1" ht="15.75" customHeight="1" x14ac:dyDescent="0.35">
      <c r="A142" s="77">
        <v>1</v>
      </c>
      <c r="B142" s="77"/>
      <c r="C142" s="170" t="s">
        <v>263</v>
      </c>
      <c r="D142" s="170"/>
      <c r="E142" s="170"/>
      <c r="F142" s="170"/>
      <c r="G142" s="77"/>
      <c r="H142" s="77"/>
      <c r="I142" s="52"/>
      <c r="J142" s="54"/>
      <c r="K142" s="60">
        <f>10.764</f>
        <v>10.763999999999999</v>
      </c>
      <c r="L142" s="78"/>
      <c r="M142" s="78"/>
      <c r="N142" s="52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</row>
    <row r="143" spans="1:16384" s="47" customFormat="1" ht="15.75" customHeight="1" x14ac:dyDescent="0.35">
      <c r="A143" s="77">
        <f t="shared" ref="A143:A154" si="7">A142+1</f>
        <v>2</v>
      </c>
      <c r="B143" s="77"/>
      <c r="C143" s="71" t="s">
        <v>238</v>
      </c>
      <c r="D143" s="60">
        <f>(35.093)*(10.764)</f>
        <v>377.74105200000002</v>
      </c>
      <c r="E143" s="60">
        <f>(7.6*2.75)*(10.764)</f>
        <v>224.96759999999998</v>
      </c>
      <c r="F143" s="68">
        <f t="shared" ref="F143:F151" si="8">D143*(($F$139)+1)+(IF(E143&lt;101,E143,IF(E143&lt;201,E143/2,IF(E143&lt;=301,E143/3,E143/4))))</f>
        <v>641.60077799999999</v>
      </c>
      <c r="G143" s="77"/>
      <c r="H143" s="77"/>
      <c r="I143" s="52"/>
      <c r="J143" s="54"/>
      <c r="K143" s="54">
        <f>3.05*4.9+2.9*0.92+2.14*2.75+3.13*2.9+3.65*3.05+1.2*2.05+1.65*2.05+3.5*1</f>
        <v>53.050000000000004</v>
      </c>
      <c r="L143" s="78">
        <v>55</v>
      </c>
      <c r="M143" s="78"/>
      <c r="N143" s="52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</row>
    <row r="144" spans="1:16384" s="47" customFormat="1" ht="15.75" customHeight="1" x14ac:dyDescent="0.35">
      <c r="A144" s="77">
        <f t="shared" si="7"/>
        <v>3</v>
      </c>
      <c r="B144" s="77"/>
      <c r="C144" s="71" t="s">
        <v>238</v>
      </c>
      <c r="D144" s="60">
        <f>(34.897+0.75*(2.1*2.75))*(10.764)</f>
        <v>422.252883</v>
      </c>
      <c r="E144" s="60">
        <f>(2.75*2.75)*(10.764)</f>
        <v>81.402749999999997</v>
      </c>
      <c r="F144" s="68">
        <f t="shared" si="8"/>
        <v>714.78207449999991</v>
      </c>
      <c r="G144" s="77"/>
      <c r="H144" s="77"/>
      <c r="I144" s="52" t="s">
        <v>267</v>
      </c>
      <c r="J144" s="54"/>
      <c r="K144" s="54"/>
      <c r="L144" s="78"/>
      <c r="M144" s="78"/>
      <c r="N144" s="52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</row>
    <row r="145" spans="1:56" s="47" customFormat="1" ht="15.75" customHeight="1" x14ac:dyDescent="0.35">
      <c r="A145" s="77">
        <f t="shared" si="7"/>
        <v>4</v>
      </c>
      <c r="B145" s="77"/>
      <c r="C145" s="71" t="s">
        <v>239</v>
      </c>
      <c r="D145" s="60">
        <f>(55.104+0.75*(2.14+1.9+3.05))*(10.764)</f>
        <v>650.377026</v>
      </c>
      <c r="E145" s="63">
        <f>3.05*1.5*10.764</f>
        <v>49.245299999999986</v>
      </c>
      <c r="F145" s="68">
        <f t="shared" si="8"/>
        <v>1024.810839</v>
      </c>
      <c r="G145" s="77"/>
      <c r="H145" s="77"/>
      <c r="I145" s="32"/>
      <c r="L145" s="79"/>
      <c r="M145" s="79"/>
      <c r="N145" s="32"/>
    </row>
    <row r="146" spans="1:56" s="47" customFormat="1" ht="15.75" customHeight="1" x14ac:dyDescent="0.35">
      <c r="A146" s="77">
        <f t="shared" si="7"/>
        <v>5</v>
      </c>
      <c r="B146" s="77"/>
      <c r="C146" s="71" t="s">
        <v>239</v>
      </c>
      <c r="D146" s="60">
        <f>(58.495+0.75*(2.14+2.75+3.05))*(10.764)</f>
        <v>693.73979999999995</v>
      </c>
      <c r="E146" s="63">
        <f>3.05*1.5*10.764</f>
        <v>49.245299999999986</v>
      </c>
      <c r="F146" s="68">
        <f t="shared" si="8"/>
        <v>1089.855</v>
      </c>
      <c r="G146" s="77"/>
      <c r="H146" s="77"/>
      <c r="I146" s="32"/>
      <c r="L146" s="79"/>
      <c r="M146" s="79"/>
      <c r="N146" s="32"/>
    </row>
    <row r="147" spans="1:56" s="47" customFormat="1" ht="15.75" customHeight="1" x14ac:dyDescent="0.35">
      <c r="A147" s="77">
        <f t="shared" si="7"/>
        <v>6</v>
      </c>
      <c r="B147" s="77"/>
      <c r="C147" s="71" t="s">
        <v>239</v>
      </c>
      <c r="D147" s="60">
        <f>(58.495+0.75*(2.14+2.75+3.05))*(10.764)</f>
        <v>693.73979999999995</v>
      </c>
      <c r="E147" s="68">
        <f>3.05*1.5*10.764</f>
        <v>49.245299999999986</v>
      </c>
      <c r="F147" s="68">
        <f t="shared" si="8"/>
        <v>1089.855</v>
      </c>
      <c r="G147" s="77"/>
      <c r="H147" s="77"/>
      <c r="I147" s="32"/>
      <c r="L147" s="79"/>
      <c r="M147" s="79"/>
      <c r="N147" s="32"/>
    </row>
    <row r="148" spans="1:56" s="47" customFormat="1" ht="15.75" customHeight="1" x14ac:dyDescent="0.35">
      <c r="A148" s="77">
        <f t="shared" si="7"/>
        <v>7</v>
      </c>
      <c r="B148" s="77"/>
      <c r="C148" s="71" t="s">
        <v>239</v>
      </c>
      <c r="D148" s="60">
        <f>(58.495+0.75*(2.14+2.75+3.05))*(10.764)</f>
        <v>693.73979999999995</v>
      </c>
      <c r="E148" s="68">
        <f>3.05*1.5*10.764</f>
        <v>49.245299999999986</v>
      </c>
      <c r="F148" s="68">
        <f t="shared" si="8"/>
        <v>1089.855</v>
      </c>
      <c r="G148" s="77"/>
      <c r="H148" s="77"/>
      <c r="I148" s="32"/>
      <c r="L148" s="79"/>
      <c r="M148" s="79"/>
      <c r="N148" s="32"/>
    </row>
    <row r="149" spans="1:56" s="47" customFormat="1" ht="15.75" customHeight="1" x14ac:dyDescent="0.35">
      <c r="A149" s="77">
        <f t="shared" si="7"/>
        <v>8</v>
      </c>
      <c r="B149" s="77"/>
      <c r="C149" s="71" t="s">
        <v>239</v>
      </c>
      <c r="D149" s="60">
        <f>(56.414+0.75*(2.14+3.05))*(10.764)</f>
        <v>649.13916599999993</v>
      </c>
      <c r="E149" s="60">
        <f>(3.66*1.91+3.05*1.5)*(10.764)</f>
        <v>124.4921184</v>
      </c>
      <c r="F149" s="68">
        <f t="shared" si="8"/>
        <v>1035.9548081999999</v>
      </c>
      <c r="G149" s="77"/>
      <c r="H149" s="77"/>
      <c r="I149" s="32"/>
      <c r="L149" s="79"/>
      <c r="M149" s="79"/>
      <c r="N149" s="32"/>
    </row>
    <row r="150" spans="1:56" s="47" customFormat="1" ht="15.75" customHeight="1" x14ac:dyDescent="0.35">
      <c r="A150" s="77">
        <f t="shared" si="7"/>
        <v>9</v>
      </c>
      <c r="B150" s="77"/>
      <c r="C150" s="71" t="s">
        <v>238</v>
      </c>
      <c r="D150" s="60">
        <f>(34.897+0.75*(2.1+2.75))*(10.764)</f>
        <v>414.78535799999997</v>
      </c>
      <c r="E150" s="60">
        <f>(2.62*2.75)*(10.764)</f>
        <v>77.55462</v>
      </c>
      <c r="F150" s="68">
        <f t="shared" si="8"/>
        <v>699.7326569999999</v>
      </c>
      <c r="G150" s="77"/>
      <c r="H150" s="77"/>
      <c r="I150" s="32"/>
      <c r="L150" s="79"/>
      <c r="M150" s="79"/>
      <c r="N150" s="32"/>
    </row>
    <row r="151" spans="1:56" s="47" customFormat="1" ht="15.75" customHeight="1" x14ac:dyDescent="0.35">
      <c r="A151" s="77">
        <f t="shared" si="7"/>
        <v>10</v>
      </c>
      <c r="B151" s="77"/>
      <c r="C151" s="71" t="s">
        <v>238</v>
      </c>
      <c r="D151" s="60">
        <f>(35.093)*(10.764)</f>
        <v>377.74105200000002</v>
      </c>
      <c r="E151" s="60">
        <f>(2.62*(2.75+2.1)+0.2*2.75*2.62)*(10.764)</f>
        <v>152.28907199999998</v>
      </c>
      <c r="F151" s="68">
        <f t="shared" si="8"/>
        <v>642.75611400000003</v>
      </c>
      <c r="G151" s="77"/>
      <c r="H151" s="77"/>
      <c r="I151" s="32"/>
      <c r="L151" s="79"/>
      <c r="M151" s="79"/>
      <c r="N151" s="32"/>
    </row>
    <row r="152" spans="1:56" s="50" customFormat="1" ht="15.75" customHeight="1" x14ac:dyDescent="0.35">
      <c r="A152" s="77">
        <f t="shared" si="7"/>
        <v>11</v>
      </c>
      <c r="B152" s="77"/>
      <c r="C152" s="170" t="s">
        <v>263</v>
      </c>
      <c r="D152" s="170"/>
      <c r="E152" s="170"/>
      <c r="F152" s="170"/>
      <c r="G152" s="77"/>
      <c r="H152" s="77"/>
      <c r="I152" s="32"/>
      <c r="L152" s="79"/>
      <c r="M152" s="79"/>
      <c r="N152" s="32"/>
    </row>
    <row r="153" spans="1:56" s="50" customFormat="1" ht="15.75" customHeight="1" x14ac:dyDescent="0.35">
      <c r="A153" s="77">
        <f t="shared" si="7"/>
        <v>12</v>
      </c>
      <c r="B153" s="77"/>
      <c r="C153" s="170" t="s">
        <v>265</v>
      </c>
      <c r="D153" s="170"/>
      <c r="E153" s="170"/>
      <c r="F153" s="170"/>
      <c r="G153" s="77"/>
      <c r="H153" s="77"/>
      <c r="I153" s="32"/>
      <c r="L153" s="79"/>
      <c r="M153" s="79"/>
      <c r="N153" s="32"/>
    </row>
    <row r="154" spans="1:56" s="50" customFormat="1" ht="15.75" customHeight="1" x14ac:dyDescent="0.35">
      <c r="A154" s="77">
        <f t="shared" si="7"/>
        <v>13</v>
      </c>
      <c r="B154" s="77"/>
      <c r="C154" s="170" t="s">
        <v>266</v>
      </c>
      <c r="D154" s="170"/>
      <c r="E154" s="170"/>
      <c r="F154" s="170"/>
      <c r="G154" s="77"/>
      <c r="H154" s="77"/>
      <c r="I154" s="32"/>
      <c r="L154" s="79"/>
      <c r="M154" s="79"/>
      <c r="N154" s="32"/>
    </row>
    <row r="155" spans="1:56" s="50" customFormat="1" x14ac:dyDescent="0.35">
      <c r="A155" s="76" t="s">
        <v>290</v>
      </c>
      <c r="B155" s="76"/>
      <c r="C155" s="76"/>
      <c r="D155" s="76"/>
      <c r="E155" s="76"/>
      <c r="F155" s="76"/>
      <c r="G155" s="76"/>
      <c r="H155" s="76"/>
      <c r="I155" s="54"/>
      <c r="J155" s="52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</row>
    <row r="156" spans="1:56" s="50" customFormat="1" ht="15.75" customHeight="1" x14ac:dyDescent="0.35">
      <c r="A156" s="77">
        <v>1</v>
      </c>
      <c r="B156" s="77"/>
      <c r="C156" s="48" t="s">
        <v>238</v>
      </c>
      <c r="D156" s="60">
        <f>(35.093+0.75*(2.75+2.1+2.75))*(10.764)</f>
        <v>439.09585200000004</v>
      </c>
      <c r="E156" s="51">
        <v>0</v>
      </c>
      <c r="F156" s="51">
        <f t="shared" ref="F156" si="9">D156*(($F$139)+1)+(IF(E156&lt;101,E156,IF(E156&lt;201,E156/2,IF(E156&lt;=301,E156/3,E156/4))))</f>
        <v>658.64377800000011</v>
      </c>
      <c r="G156" s="163" t="str">
        <f>A155</f>
        <v>4th &amp; 6th Floor</v>
      </c>
      <c r="H156" s="164"/>
      <c r="I156" s="52"/>
      <c r="J156" s="54"/>
      <c r="K156" s="54">
        <f>4000000/F156</f>
        <v>6073.0855336494187</v>
      </c>
      <c r="L156" s="78"/>
      <c r="M156" s="78"/>
      <c r="N156" s="52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</row>
    <row r="157" spans="1:56" s="50" customFormat="1" ht="15.75" customHeight="1" x14ac:dyDescent="0.35">
      <c r="A157" s="77">
        <f t="shared" ref="A157:A168" si="10">A156+1</f>
        <v>2</v>
      </c>
      <c r="B157" s="77"/>
      <c r="C157" s="48" t="s">
        <v>238</v>
      </c>
      <c r="D157" s="60">
        <f>(35.093+0.75*(2.75+2.1+2.75))*(10.764)</f>
        <v>439.09585200000004</v>
      </c>
      <c r="E157" s="49">
        <v>0</v>
      </c>
      <c r="F157" s="49">
        <f t="shared" ref="F157:F165" si="11">D157*(($F$139)+1)+(IF(E157&lt;101,E157,IF(E157&lt;201,E157/2,IF(E157&lt;=301,E157/3,E157/4))))</f>
        <v>658.64377800000011</v>
      </c>
      <c r="G157" s="165"/>
      <c r="H157" s="166"/>
      <c r="I157" s="52"/>
      <c r="J157" s="54"/>
      <c r="K157" s="54">
        <f>3.05*4.9+2.9*0.92+2.14*2.75+3.13*2.9+3.65*3.05+1.2*2.05+1.65*2.05+3.5*1</f>
        <v>53.050000000000004</v>
      </c>
      <c r="L157" s="78">
        <v>55</v>
      </c>
      <c r="M157" s="78"/>
      <c r="N157" s="52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</row>
    <row r="158" spans="1:56" s="50" customFormat="1" ht="15.75" customHeight="1" x14ac:dyDescent="0.35">
      <c r="A158" s="77">
        <f t="shared" si="10"/>
        <v>3</v>
      </c>
      <c r="B158" s="77"/>
      <c r="C158" s="48" t="s">
        <v>238</v>
      </c>
      <c r="D158" s="60">
        <f>(34.897+0.75*(2.75+2.1+2.75))*(10.764)</f>
        <v>436.98610799999989</v>
      </c>
      <c r="E158" s="49">
        <v>0</v>
      </c>
      <c r="F158" s="49">
        <f t="shared" si="11"/>
        <v>655.47916199999986</v>
      </c>
      <c r="G158" s="165"/>
      <c r="H158" s="166"/>
      <c r="I158" s="52"/>
      <c r="J158" s="54"/>
      <c r="K158" s="54"/>
      <c r="L158" s="78"/>
      <c r="M158" s="78"/>
      <c r="N158" s="52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</row>
    <row r="159" spans="1:56" s="50" customFormat="1" ht="15.75" customHeight="1" x14ac:dyDescent="0.35">
      <c r="A159" s="77">
        <f t="shared" si="10"/>
        <v>4</v>
      </c>
      <c r="B159" s="77"/>
      <c r="C159" s="48" t="s">
        <v>239</v>
      </c>
      <c r="D159" s="60">
        <f>(55.104+3.05*1.2+0.75*(2.14+1.9+3.05))*(10.764)</f>
        <v>689.77326599999981</v>
      </c>
      <c r="E159" s="49">
        <v>0</v>
      </c>
      <c r="F159" s="49">
        <f t="shared" si="11"/>
        <v>1034.6598989999998</v>
      </c>
      <c r="G159" s="165"/>
      <c r="H159" s="166"/>
      <c r="I159" s="32"/>
      <c r="K159" s="50">
        <f>5800000/F159</f>
        <v>5605.70676954399</v>
      </c>
      <c r="L159" s="79"/>
      <c r="M159" s="79"/>
      <c r="N159" s="32"/>
    </row>
    <row r="160" spans="1:56" s="50" customFormat="1" ht="15.75" customHeight="1" x14ac:dyDescent="0.35">
      <c r="A160" s="77">
        <f t="shared" si="10"/>
        <v>5</v>
      </c>
      <c r="B160" s="77"/>
      <c r="C160" s="48" t="s">
        <v>239</v>
      </c>
      <c r="D160" s="60">
        <f>(58.495+3.05*1.2+0.75*(2.75+2.14+3.05))*(10.764)</f>
        <v>733.13603999999998</v>
      </c>
      <c r="E160" s="49">
        <v>0</v>
      </c>
      <c r="F160" s="49">
        <f t="shared" si="11"/>
        <v>1099.70406</v>
      </c>
      <c r="G160" s="165"/>
      <c r="H160" s="166"/>
      <c r="I160" s="32"/>
      <c r="L160" s="79"/>
      <c r="M160" s="79"/>
      <c r="N160" s="32"/>
    </row>
    <row r="161" spans="1:56" s="50" customFormat="1" ht="15.75" customHeight="1" x14ac:dyDescent="0.35">
      <c r="A161" s="77">
        <f t="shared" si="10"/>
        <v>6</v>
      </c>
      <c r="B161" s="77"/>
      <c r="C161" s="48" t="s">
        <v>239</v>
      </c>
      <c r="D161" s="60">
        <f>(58.495+3.05*1.2+0.75*(2.75+2.14+3.05))*(10.764)</f>
        <v>733.13603999999998</v>
      </c>
      <c r="E161" s="49">
        <v>0</v>
      </c>
      <c r="F161" s="49">
        <f t="shared" si="11"/>
        <v>1099.70406</v>
      </c>
      <c r="G161" s="165"/>
      <c r="H161" s="166"/>
      <c r="I161" s="32"/>
      <c r="J161" s="50">
        <f>3.05*4.9+1.1*1.2+2.9*0.92+2.14*3.36+2.75*3.36+3.05*3.66+1.22*2.44+1.53*2.45+4.2*0.9</f>
        <v>57.031699999999994</v>
      </c>
      <c r="L161" s="79"/>
      <c r="M161" s="79"/>
      <c r="N161" s="32"/>
    </row>
    <row r="162" spans="1:56" s="50" customFormat="1" ht="15.75" customHeight="1" x14ac:dyDescent="0.35">
      <c r="A162" s="77">
        <f t="shared" si="10"/>
        <v>7</v>
      </c>
      <c r="B162" s="77"/>
      <c r="C162" s="48" t="s">
        <v>239</v>
      </c>
      <c r="D162" s="60">
        <f>(58.495+3.05*1.2+0.75*(2.75+2.14+3.05))*(10.764)</f>
        <v>733.13603999999998</v>
      </c>
      <c r="E162" s="49">
        <v>0</v>
      </c>
      <c r="F162" s="49">
        <f t="shared" si="11"/>
        <v>1099.70406</v>
      </c>
      <c r="G162" s="165"/>
      <c r="H162" s="166"/>
      <c r="I162" s="32"/>
      <c r="L162" s="79"/>
      <c r="M162" s="79"/>
      <c r="N162" s="32"/>
    </row>
    <row r="163" spans="1:56" s="50" customFormat="1" ht="15.75" customHeight="1" x14ac:dyDescent="0.35">
      <c r="A163" s="77">
        <f t="shared" si="10"/>
        <v>8</v>
      </c>
      <c r="B163" s="77"/>
      <c r="C163" s="48" t="s">
        <v>239</v>
      </c>
      <c r="D163" s="60">
        <f>(56.414+3.05*1.2+0.75*(2.14+1.9+3.05))*(10.764)</f>
        <v>703.87410599999987</v>
      </c>
      <c r="E163" s="49">
        <v>0</v>
      </c>
      <c r="F163" s="49">
        <f t="shared" si="11"/>
        <v>1055.8111589999999</v>
      </c>
      <c r="G163" s="165"/>
      <c r="H163" s="166"/>
      <c r="I163" s="32"/>
      <c r="L163" s="79"/>
      <c r="M163" s="79"/>
      <c r="N163" s="32"/>
    </row>
    <row r="164" spans="1:56" s="50" customFormat="1" ht="15.75" customHeight="1" x14ac:dyDescent="0.35">
      <c r="A164" s="77">
        <f t="shared" si="10"/>
        <v>9</v>
      </c>
      <c r="B164" s="77"/>
      <c r="C164" s="48" t="s">
        <v>238</v>
      </c>
      <c r="D164" s="60">
        <f>(34.897+0.75*(2.75+2.1+2.75))*(10.764)</f>
        <v>436.98610799999989</v>
      </c>
      <c r="E164" s="49">
        <v>0</v>
      </c>
      <c r="F164" s="49">
        <f t="shared" si="11"/>
        <v>655.47916199999986</v>
      </c>
      <c r="G164" s="165"/>
      <c r="H164" s="166"/>
      <c r="I164" s="32"/>
      <c r="L164" s="79"/>
      <c r="M164" s="79"/>
      <c r="N164" s="32"/>
    </row>
    <row r="165" spans="1:56" s="50" customFormat="1" ht="15.75" customHeight="1" x14ac:dyDescent="0.35">
      <c r="A165" s="77">
        <f t="shared" si="10"/>
        <v>10</v>
      </c>
      <c r="B165" s="77"/>
      <c r="C165" s="48" t="s">
        <v>238</v>
      </c>
      <c r="D165" s="60">
        <f>(35.093+0.75*(2.75+2.1+2.75))*(10.764)</f>
        <v>439.09585200000004</v>
      </c>
      <c r="E165" s="49">
        <v>0</v>
      </c>
      <c r="F165" s="49">
        <f t="shared" si="11"/>
        <v>658.64377800000011</v>
      </c>
      <c r="G165" s="165"/>
      <c r="H165" s="166"/>
      <c r="I165" s="32"/>
      <c r="L165" s="79"/>
      <c r="M165" s="79"/>
      <c r="N165" s="32"/>
    </row>
    <row r="166" spans="1:56" s="50" customFormat="1" ht="15.75" customHeight="1" x14ac:dyDescent="0.35">
      <c r="A166" s="77">
        <f t="shared" si="10"/>
        <v>11</v>
      </c>
      <c r="B166" s="77"/>
      <c r="C166" s="48" t="s">
        <v>238</v>
      </c>
      <c r="D166" s="60">
        <f>(35.093+0.75*(2.75+2.1+2.75))*(10.764)</f>
        <v>439.09585200000004</v>
      </c>
      <c r="E166" s="51">
        <v>0</v>
      </c>
      <c r="F166" s="51">
        <f t="shared" ref="F166:F168" si="12">D166*(($F$139)+1)+(IF(E166&lt;101,E166,IF(E166&lt;201,E166/2,IF(E166&lt;=301,E166/3,E166/4))))</f>
        <v>658.64377800000011</v>
      </c>
      <c r="G166" s="165"/>
      <c r="H166" s="166"/>
      <c r="I166" s="32"/>
      <c r="L166" s="79"/>
      <c r="M166" s="79"/>
      <c r="N166" s="32"/>
    </row>
    <row r="167" spans="1:56" s="50" customFormat="1" ht="15.75" customHeight="1" x14ac:dyDescent="0.35">
      <c r="A167" s="77">
        <f t="shared" si="10"/>
        <v>12</v>
      </c>
      <c r="B167" s="77"/>
      <c r="C167" s="48" t="s">
        <v>238</v>
      </c>
      <c r="D167" s="60">
        <f>(34.867+0.75*(2.75+2.1+2.75))*(10.764)</f>
        <v>436.66318799999988</v>
      </c>
      <c r="E167" s="51">
        <v>0</v>
      </c>
      <c r="F167" s="51">
        <f t="shared" si="12"/>
        <v>654.99478199999976</v>
      </c>
      <c r="G167" s="165"/>
      <c r="H167" s="166"/>
      <c r="I167" s="32"/>
      <c r="L167" s="79"/>
      <c r="M167" s="79"/>
      <c r="N167" s="32"/>
    </row>
    <row r="168" spans="1:56" s="50" customFormat="1" ht="15.75" customHeight="1" x14ac:dyDescent="0.35">
      <c r="A168" s="77">
        <f t="shared" si="10"/>
        <v>13</v>
      </c>
      <c r="B168" s="77"/>
      <c r="C168" s="48" t="s">
        <v>238</v>
      </c>
      <c r="D168" s="60">
        <f>(34.867+0.75*(2.75+2.1+2.75))*(10.764)</f>
        <v>436.66318799999988</v>
      </c>
      <c r="E168" s="51">
        <v>0</v>
      </c>
      <c r="F168" s="51">
        <f t="shared" si="12"/>
        <v>654.99478199999976</v>
      </c>
      <c r="G168" s="167"/>
      <c r="H168" s="168"/>
      <c r="I168" s="32"/>
      <c r="L168" s="79"/>
      <c r="M168" s="79"/>
      <c r="N168" s="32"/>
    </row>
    <row r="169" spans="1:56" s="65" customFormat="1" x14ac:dyDescent="0.35">
      <c r="A169" s="76" t="s">
        <v>289</v>
      </c>
      <c r="B169" s="76"/>
      <c r="C169" s="76"/>
      <c r="D169" s="76"/>
      <c r="E169" s="76"/>
      <c r="F169" s="76"/>
      <c r="G169" s="76"/>
      <c r="H169" s="76"/>
      <c r="I169" s="64"/>
      <c r="J169" s="52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</row>
    <row r="170" spans="1:56" s="65" customFormat="1" ht="15.75" customHeight="1" x14ac:dyDescent="0.35">
      <c r="A170" s="77">
        <v>1</v>
      </c>
      <c r="B170" s="77"/>
      <c r="C170" s="48" t="s">
        <v>238</v>
      </c>
      <c r="D170" s="60">
        <f>(35.093+0.75*(2.75+2.1+2.75))*(10.764)</f>
        <v>439.09585200000004</v>
      </c>
      <c r="E170" s="66">
        <v>0</v>
      </c>
      <c r="F170" s="66">
        <f t="shared" ref="F170:F182" si="13">D170*(($F$139)+1)+(IF(E170&lt;101,E170,IF(E170&lt;201,E170/2,IF(E170&lt;=301,E170/3,E170/4))))</f>
        <v>658.64377800000011</v>
      </c>
      <c r="G170" s="77" t="str">
        <f>A169</f>
        <v>5th Floor</v>
      </c>
      <c r="H170" s="77"/>
      <c r="I170" s="52"/>
      <c r="J170" s="64"/>
      <c r="K170" s="64">
        <f>4000000/F170</f>
        <v>6073.0855336494187</v>
      </c>
      <c r="L170" s="78"/>
      <c r="M170" s="78"/>
      <c r="N170" s="52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</row>
    <row r="171" spans="1:56" s="65" customFormat="1" ht="15.75" customHeight="1" x14ac:dyDescent="0.35">
      <c r="A171" s="77">
        <f t="shared" ref="A171:A182" si="14">A170+1</f>
        <v>2</v>
      </c>
      <c r="B171" s="77"/>
      <c r="C171" s="48" t="s">
        <v>238</v>
      </c>
      <c r="D171" s="60">
        <f>(35.093+0.75*(2.75+2.1+2.75))*(10.764)</f>
        <v>439.09585200000004</v>
      </c>
      <c r="E171" s="66">
        <v>0</v>
      </c>
      <c r="F171" s="66">
        <f t="shared" si="13"/>
        <v>658.64377800000011</v>
      </c>
      <c r="G171" s="77"/>
      <c r="H171" s="77"/>
      <c r="I171" s="52"/>
      <c r="J171" s="64"/>
      <c r="K171" s="64">
        <f>3.05*4.9+2.9*0.92+2.14*2.75+3.13*2.9+3.65*3.05+1.2*2.05+1.65*2.05+3.5*1</f>
        <v>53.050000000000004</v>
      </c>
      <c r="L171" s="78">
        <v>55</v>
      </c>
      <c r="M171" s="78"/>
      <c r="N171" s="52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</row>
    <row r="172" spans="1:56" s="65" customFormat="1" ht="15.75" customHeight="1" x14ac:dyDescent="0.35">
      <c r="A172" s="77">
        <f t="shared" si="14"/>
        <v>3</v>
      </c>
      <c r="B172" s="77"/>
      <c r="C172" s="48" t="s">
        <v>238</v>
      </c>
      <c r="D172" s="60">
        <f>(34.897+0.75*(2.75+2.1+2.75))*(10.764)</f>
        <v>436.98610799999989</v>
      </c>
      <c r="E172" s="66">
        <v>0</v>
      </c>
      <c r="F172" s="66">
        <f t="shared" si="13"/>
        <v>655.47916199999986</v>
      </c>
      <c r="G172" s="77"/>
      <c r="H172" s="77"/>
      <c r="I172" s="52"/>
      <c r="J172" s="64"/>
      <c r="K172" s="64"/>
      <c r="L172" s="78"/>
      <c r="M172" s="78"/>
      <c r="N172" s="52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</row>
    <row r="173" spans="1:56" s="65" customFormat="1" ht="15.75" customHeight="1" x14ac:dyDescent="0.35">
      <c r="A173" s="77">
        <f t="shared" si="14"/>
        <v>4</v>
      </c>
      <c r="B173" s="77"/>
      <c r="C173" s="48" t="s">
        <v>239</v>
      </c>
      <c r="D173" s="60">
        <f>(55.104+3.05*1.2+0.75*(2.14+1.9+3.05))*(10.764)</f>
        <v>689.77326599999981</v>
      </c>
      <c r="E173" s="66">
        <v>0</v>
      </c>
      <c r="F173" s="66">
        <f t="shared" si="13"/>
        <v>1034.6598989999998</v>
      </c>
      <c r="G173" s="77"/>
      <c r="H173" s="77"/>
      <c r="I173" s="32"/>
      <c r="K173" s="65">
        <f>5800000/F173</f>
        <v>5605.70676954399</v>
      </c>
      <c r="L173" s="79"/>
      <c r="M173" s="79"/>
      <c r="N173" s="32"/>
    </row>
    <row r="174" spans="1:56" s="65" customFormat="1" ht="15.75" customHeight="1" x14ac:dyDescent="0.35">
      <c r="A174" s="77">
        <f t="shared" si="14"/>
        <v>5</v>
      </c>
      <c r="B174" s="77"/>
      <c r="C174" s="48" t="s">
        <v>239</v>
      </c>
      <c r="D174" s="60">
        <f>(58.495+3.05*1.2+0.75*(2.75+2.14+3.05))*(10.764)</f>
        <v>733.13603999999998</v>
      </c>
      <c r="E174" s="66">
        <v>0</v>
      </c>
      <c r="F174" s="66">
        <f t="shared" si="13"/>
        <v>1099.70406</v>
      </c>
      <c r="G174" s="77"/>
      <c r="H174" s="77"/>
      <c r="I174" s="32"/>
      <c r="L174" s="79"/>
      <c r="M174" s="79"/>
      <c r="N174" s="32"/>
    </row>
    <row r="175" spans="1:56" s="65" customFormat="1" ht="15.75" customHeight="1" x14ac:dyDescent="0.35">
      <c r="A175" s="77">
        <f t="shared" si="14"/>
        <v>6</v>
      </c>
      <c r="B175" s="77"/>
      <c r="C175" s="48" t="s">
        <v>239</v>
      </c>
      <c r="D175" s="60">
        <f>(58.495+3.05*1.2+0.75*(2.75+2.14+3.05))*(10.764)</f>
        <v>733.13603999999998</v>
      </c>
      <c r="E175" s="66">
        <v>0</v>
      </c>
      <c r="F175" s="66">
        <f t="shared" si="13"/>
        <v>1099.70406</v>
      </c>
      <c r="G175" s="77"/>
      <c r="H175" s="77"/>
      <c r="I175" s="32"/>
      <c r="J175" s="65">
        <f>3.05*4.9+1.1*1.2+2.9*0.92+2.14*3.36+2.75*3.36+3.05*3.66+1.22*2.44+1.53*2.45+4.2*0.9</f>
        <v>57.031699999999994</v>
      </c>
      <c r="L175" s="79"/>
      <c r="M175" s="79"/>
      <c r="N175" s="32"/>
    </row>
    <row r="176" spans="1:56" s="65" customFormat="1" ht="15.75" customHeight="1" x14ac:dyDescent="0.35">
      <c r="A176" s="77">
        <f t="shared" si="14"/>
        <v>7</v>
      </c>
      <c r="B176" s="77"/>
      <c r="C176" s="48" t="s">
        <v>239</v>
      </c>
      <c r="D176" s="60">
        <f>(58.495+3.05*1.2+0.75*(2.75+2.14+3.05))*(10.764)</f>
        <v>733.13603999999998</v>
      </c>
      <c r="E176" s="66">
        <v>0</v>
      </c>
      <c r="F176" s="66">
        <f t="shared" si="13"/>
        <v>1099.70406</v>
      </c>
      <c r="G176" s="77"/>
      <c r="H176" s="77"/>
      <c r="I176" s="32"/>
      <c r="L176" s="79"/>
      <c r="M176" s="79"/>
      <c r="N176" s="32"/>
    </row>
    <row r="177" spans="1:56" s="65" customFormat="1" ht="15.75" customHeight="1" x14ac:dyDescent="0.35">
      <c r="A177" s="77">
        <f t="shared" si="14"/>
        <v>8</v>
      </c>
      <c r="B177" s="77"/>
      <c r="C177" s="48" t="s">
        <v>239</v>
      </c>
      <c r="D177" s="60">
        <f>(56.414+3.05*1.2+0.75*(2.14+1.9+3.05))*(10.764)</f>
        <v>703.87410599999987</v>
      </c>
      <c r="E177" s="66">
        <v>0</v>
      </c>
      <c r="F177" s="66">
        <f t="shared" si="13"/>
        <v>1055.8111589999999</v>
      </c>
      <c r="G177" s="77"/>
      <c r="H177" s="77"/>
      <c r="I177" s="32"/>
      <c r="L177" s="79"/>
      <c r="M177" s="79"/>
      <c r="N177" s="32"/>
    </row>
    <row r="178" spans="1:56" s="65" customFormat="1" ht="15.75" customHeight="1" x14ac:dyDescent="0.35">
      <c r="A178" s="77">
        <f t="shared" si="14"/>
        <v>9</v>
      </c>
      <c r="B178" s="77"/>
      <c r="C178" s="48" t="s">
        <v>238</v>
      </c>
      <c r="D178" s="60">
        <f>(34.897+0.75*(2.75+2.1+2.75))*(10.764)</f>
        <v>436.98610799999989</v>
      </c>
      <c r="E178" s="66">
        <v>0</v>
      </c>
      <c r="F178" s="66">
        <f t="shared" si="13"/>
        <v>655.47916199999986</v>
      </c>
      <c r="G178" s="77"/>
      <c r="H178" s="77"/>
      <c r="I178" s="32"/>
      <c r="L178" s="79"/>
      <c r="M178" s="79"/>
      <c r="N178" s="32"/>
    </row>
    <row r="179" spans="1:56" s="65" customFormat="1" ht="15.75" customHeight="1" x14ac:dyDescent="0.35">
      <c r="A179" s="77">
        <f t="shared" si="14"/>
        <v>10</v>
      </c>
      <c r="B179" s="77"/>
      <c r="C179" s="48" t="s">
        <v>238</v>
      </c>
      <c r="D179" s="60">
        <f>(35.093+0.75*(2.75+2.1+2.75))*(10.764)</f>
        <v>439.09585200000004</v>
      </c>
      <c r="E179" s="66">
        <v>0</v>
      </c>
      <c r="F179" s="66">
        <f t="shared" si="13"/>
        <v>658.64377800000011</v>
      </c>
      <c r="G179" s="77"/>
      <c r="H179" s="77"/>
      <c r="I179" s="32"/>
      <c r="L179" s="79"/>
      <c r="M179" s="79"/>
      <c r="N179" s="32"/>
    </row>
    <row r="180" spans="1:56" s="65" customFormat="1" ht="15.75" customHeight="1" x14ac:dyDescent="0.35">
      <c r="A180" s="77">
        <f t="shared" si="14"/>
        <v>11</v>
      </c>
      <c r="B180" s="77"/>
      <c r="C180" s="48" t="s">
        <v>238</v>
      </c>
      <c r="D180" s="60">
        <f>(35.093+0.75*(2.75+2.1+2.75))*(10.764)</f>
        <v>439.09585200000004</v>
      </c>
      <c r="E180" s="66">
        <v>0</v>
      </c>
      <c r="F180" s="66">
        <v>700</v>
      </c>
      <c r="G180" s="77"/>
      <c r="H180" s="77"/>
      <c r="I180" s="74" t="s">
        <v>292</v>
      </c>
      <c r="J180" s="75"/>
      <c r="K180" s="75"/>
      <c r="L180" s="75"/>
      <c r="M180" s="75"/>
      <c r="N180" s="32"/>
    </row>
    <row r="181" spans="1:56" s="65" customFormat="1" ht="15.75" customHeight="1" x14ac:dyDescent="0.35">
      <c r="A181" s="77">
        <f t="shared" si="14"/>
        <v>12</v>
      </c>
      <c r="B181" s="77"/>
      <c r="C181" s="48" t="s">
        <v>238</v>
      </c>
      <c r="D181" s="60">
        <f>(34.867+0.75*(2.75+2.1+2.75))*(10.764)</f>
        <v>436.66318799999988</v>
      </c>
      <c r="E181" s="66">
        <v>0</v>
      </c>
      <c r="F181" s="66">
        <f t="shared" si="13"/>
        <v>654.99478199999976</v>
      </c>
      <c r="G181" s="77"/>
      <c r="H181" s="77"/>
      <c r="I181" s="32"/>
      <c r="L181" s="79"/>
      <c r="M181" s="79"/>
      <c r="N181" s="32"/>
    </row>
    <row r="182" spans="1:56" s="65" customFormat="1" ht="15.75" customHeight="1" x14ac:dyDescent="0.35">
      <c r="A182" s="77">
        <f t="shared" si="14"/>
        <v>13</v>
      </c>
      <c r="B182" s="77"/>
      <c r="C182" s="48" t="s">
        <v>238</v>
      </c>
      <c r="D182" s="60">
        <f>(34.867+0.75*(2.75+2.1+2.75))*(10.764)</f>
        <v>436.66318799999988</v>
      </c>
      <c r="E182" s="66">
        <v>0</v>
      </c>
      <c r="F182" s="66">
        <f t="shared" si="13"/>
        <v>654.99478199999976</v>
      </c>
      <c r="G182" s="77"/>
      <c r="H182" s="77"/>
      <c r="I182" s="32"/>
      <c r="L182" s="79"/>
      <c r="M182" s="79"/>
      <c r="N182" s="32"/>
    </row>
    <row r="183" spans="1:56" s="57" customFormat="1" x14ac:dyDescent="0.35">
      <c r="A183" s="76" t="s">
        <v>268</v>
      </c>
      <c r="B183" s="76"/>
      <c r="C183" s="76"/>
      <c r="D183" s="76"/>
      <c r="E183" s="76"/>
      <c r="F183" s="76"/>
      <c r="G183" s="76"/>
      <c r="H183" s="76"/>
      <c r="I183" s="59"/>
      <c r="J183" s="52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</row>
    <row r="184" spans="1:56" s="57" customFormat="1" ht="15.75" customHeight="1" x14ac:dyDescent="0.35">
      <c r="A184" s="77">
        <v>1</v>
      </c>
      <c r="B184" s="77"/>
      <c r="C184" s="48" t="s">
        <v>238</v>
      </c>
      <c r="D184" s="60">
        <f>(35.093+0.75*(2.75+2.1+2.75))*(10.764)</f>
        <v>439.09585200000004</v>
      </c>
      <c r="E184" s="58">
        <v>0</v>
      </c>
      <c r="F184" s="58">
        <f t="shared" ref="F184:F196" si="15">D184*(($F$139)+1)+(IF(E184&lt;101,E184,IF(E184&lt;201,E184/2,IF(E184&lt;=301,E184/3,E184/4))))</f>
        <v>658.64377800000011</v>
      </c>
      <c r="G184" s="163" t="str">
        <f>A183</f>
        <v>7th Floor</v>
      </c>
      <c r="H184" s="164"/>
      <c r="I184" s="52"/>
      <c r="J184" s="59"/>
      <c r="K184" s="59"/>
      <c r="L184" s="78"/>
      <c r="M184" s="78"/>
      <c r="N184" s="52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</row>
    <row r="185" spans="1:56" s="57" customFormat="1" ht="15.75" customHeight="1" x14ac:dyDescent="0.35">
      <c r="A185" s="77">
        <f t="shared" ref="A185:A196" si="16">A184+1</f>
        <v>2</v>
      </c>
      <c r="B185" s="77"/>
      <c r="C185" s="48" t="s">
        <v>238</v>
      </c>
      <c r="D185" s="60">
        <f>(35.093+0.75*(2.75+2.1+2.75))*(10.764)</f>
        <v>439.09585200000004</v>
      </c>
      <c r="E185" s="58">
        <v>0</v>
      </c>
      <c r="F185" s="58">
        <f t="shared" si="15"/>
        <v>658.64377800000011</v>
      </c>
      <c r="G185" s="165"/>
      <c r="H185" s="166"/>
      <c r="I185" s="52"/>
      <c r="J185" s="59"/>
      <c r="K185" s="59">
        <f>3.05*4.9+2.9*0.92+2.14*2.75+3.13*2.9+3.65*3.05+1.2*2.05+1.65*2.05+3.5*1</f>
        <v>53.050000000000004</v>
      </c>
      <c r="L185" s="78">
        <v>55</v>
      </c>
      <c r="M185" s="78"/>
      <c r="N185" s="52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</row>
    <row r="186" spans="1:56" s="57" customFormat="1" ht="15.75" customHeight="1" x14ac:dyDescent="0.35">
      <c r="A186" s="77">
        <f t="shared" si="16"/>
        <v>3</v>
      </c>
      <c r="B186" s="77"/>
      <c r="C186" s="48" t="s">
        <v>238</v>
      </c>
      <c r="D186" s="60">
        <f>(34.897+0.75*(2.75+2.1+2.75))*(10.764)</f>
        <v>436.98610799999989</v>
      </c>
      <c r="E186" s="58">
        <v>0</v>
      </c>
      <c r="F186" s="58">
        <f t="shared" si="15"/>
        <v>655.47916199999986</v>
      </c>
      <c r="G186" s="165"/>
      <c r="H186" s="166"/>
      <c r="I186" s="52"/>
      <c r="J186" s="59"/>
      <c r="K186" s="59"/>
      <c r="L186" s="78"/>
      <c r="M186" s="78"/>
      <c r="N186" s="52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</row>
    <row r="187" spans="1:56" s="57" customFormat="1" ht="15.75" customHeight="1" x14ac:dyDescent="0.35">
      <c r="A187" s="77">
        <f t="shared" si="16"/>
        <v>4</v>
      </c>
      <c r="B187" s="77"/>
      <c r="C187" s="48" t="s">
        <v>239</v>
      </c>
      <c r="D187" s="60">
        <f>(55.104+3.05*1.2+0.75*(2.14+1.9+3.05))*(10.764)</f>
        <v>689.77326599999981</v>
      </c>
      <c r="E187" s="58">
        <v>0</v>
      </c>
      <c r="F187" s="58">
        <f t="shared" si="15"/>
        <v>1034.6598989999998</v>
      </c>
      <c r="G187" s="165"/>
      <c r="H187" s="166"/>
      <c r="I187" s="32"/>
      <c r="L187" s="79"/>
      <c r="M187" s="79"/>
      <c r="N187" s="32"/>
    </row>
    <row r="188" spans="1:56" s="57" customFormat="1" ht="15.75" customHeight="1" x14ac:dyDescent="0.35">
      <c r="A188" s="77">
        <f t="shared" si="16"/>
        <v>5</v>
      </c>
      <c r="B188" s="77"/>
      <c r="C188" s="48" t="s">
        <v>239</v>
      </c>
      <c r="D188" s="60">
        <f>(58.495+3.05*1.2+0.75*(2.75+2.14+3.05))*(10.764)</f>
        <v>733.13603999999998</v>
      </c>
      <c r="E188" s="58">
        <v>0</v>
      </c>
      <c r="F188" s="58">
        <f t="shared" si="15"/>
        <v>1099.70406</v>
      </c>
      <c r="G188" s="165"/>
      <c r="H188" s="166"/>
      <c r="I188" s="32"/>
      <c r="L188" s="79"/>
      <c r="M188" s="79"/>
      <c r="N188" s="32"/>
    </row>
    <row r="189" spans="1:56" s="57" customFormat="1" ht="15.75" customHeight="1" x14ac:dyDescent="0.35">
      <c r="A189" s="77">
        <f t="shared" si="16"/>
        <v>6</v>
      </c>
      <c r="B189" s="77"/>
      <c r="C189" s="48" t="s">
        <v>239</v>
      </c>
      <c r="D189" s="60">
        <f>(58.495+3.05*1.2+0.75*(2.75+2.14+3.05))*(10.764)</f>
        <v>733.13603999999998</v>
      </c>
      <c r="E189" s="58">
        <v>0</v>
      </c>
      <c r="F189" s="58">
        <f t="shared" si="15"/>
        <v>1099.70406</v>
      </c>
      <c r="G189" s="165"/>
      <c r="H189" s="166"/>
      <c r="I189" s="32"/>
      <c r="J189" s="57">
        <f>3.05*4.9+1.1*1.2+2.9*0.92+2.14*3.36+2.75*3.36+3.05*3.66+1.22*2.44+1.53*2.45+4.2*0.9</f>
        <v>57.031699999999994</v>
      </c>
      <c r="L189" s="79"/>
      <c r="M189" s="79"/>
      <c r="N189" s="32"/>
    </row>
    <row r="190" spans="1:56" s="57" customFormat="1" ht="15.75" customHeight="1" x14ac:dyDescent="0.35">
      <c r="A190" s="77">
        <f t="shared" si="16"/>
        <v>7</v>
      </c>
      <c r="B190" s="77"/>
      <c r="C190" s="48" t="s">
        <v>239</v>
      </c>
      <c r="D190" s="60">
        <f>(58.495+3.05*1.2+0.75*(2.75+2.14+3.05))*(10.764)</f>
        <v>733.13603999999998</v>
      </c>
      <c r="E190" s="58">
        <v>0</v>
      </c>
      <c r="F190" s="58">
        <f t="shared" si="15"/>
        <v>1099.70406</v>
      </c>
      <c r="G190" s="165"/>
      <c r="H190" s="166"/>
      <c r="I190" s="32"/>
      <c r="L190" s="79"/>
      <c r="M190" s="79"/>
      <c r="N190" s="32"/>
    </row>
    <row r="191" spans="1:56" s="57" customFormat="1" ht="15.75" customHeight="1" x14ac:dyDescent="0.35">
      <c r="A191" s="77">
        <f t="shared" si="16"/>
        <v>8</v>
      </c>
      <c r="B191" s="77"/>
      <c r="C191" s="48" t="s">
        <v>239</v>
      </c>
      <c r="D191" s="60">
        <f>(56.414+3.05*1.2+0.75*(2.14+1.9+3.05))*(10.764)</f>
        <v>703.87410599999987</v>
      </c>
      <c r="E191" s="58">
        <v>0</v>
      </c>
      <c r="F191" s="58">
        <f t="shared" si="15"/>
        <v>1055.8111589999999</v>
      </c>
      <c r="G191" s="165"/>
      <c r="H191" s="166"/>
      <c r="I191" s="32"/>
      <c r="L191" s="79"/>
      <c r="M191" s="79"/>
      <c r="N191" s="32"/>
    </row>
    <row r="192" spans="1:56" s="57" customFormat="1" ht="15.75" customHeight="1" x14ac:dyDescent="0.35">
      <c r="A192" s="77">
        <f t="shared" si="16"/>
        <v>9</v>
      </c>
      <c r="B192" s="77"/>
      <c r="C192" s="48" t="s">
        <v>238</v>
      </c>
      <c r="D192" s="60">
        <f>(34.897+0.75*(2.75+2.1+2.75))*(10.764)</f>
        <v>436.98610799999989</v>
      </c>
      <c r="E192" s="58">
        <v>0</v>
      </c>
      <c r="F192" s="58">
        <f t="shared" si="15"/>
        <v>655.47916199999986</v>
      </c>
      <c r="G192" s="165"/>
      <c r="H192" s="166"/>
      <c r="I192" s="32"/>
      <c r="L192" s="79"/>
      <c r="M192" s="79"/>
      <c r="N192" s="32"/>
    </row>
    <row r="193" spans="1:56" s="57" customFormat="1" ht="15.75" customHeight="1" x14ac:dyDescent="0.35">
      <c r="A193" s="77">
        <f t="shared" si="16"/>
        <v>10</v>
      </c>
      <c r="B193" s="77"/>
      <c r="C193" s="48" t="s">
        <v>238</v>
      </c>
      <c r="D193" s="60">
        <f>(35.093+0.75*(2.75+2.1+2.75))*(10.764)</f>
        <v>439.09585200000004</v>
      </c>
      <c r="E193" s="58">
        <v>0</v>
      </c>
      <c r="F193" s="58">
        <f t="shared" si="15"/>
        <v>658.64377800000011</v>
      </c>
      <c r="G193" s="165"/>
      <c r="H193" s="166"/>
      <c r="I193" s="32"/>
      <c r="L193" s="79"/>
      <c r="M193" s="79"/>
      <c r="N193" s="32"/>
    </row>
    <row r="194" spans="1:56" s="57" customFormat="1" ht="15.75" customHeight="1" x14ac:dyDescent="0.35">
      <c r="A194" s="77">
        <f t="shared" si="16"/>
        <v>11</v>
      </c>
      <c r="B194" s="77"/>
      <c r="C194" s="48" t="s">
        <v>238</v>
      </c>
      <c r="D194" s="60">
        <f>(35.093+0.75*(2.75+2.1+2.75))*(10.764)</f>
        <v>439.09585200000004</v>
      </c>
      <c r="E194" s="58">
        <v>0</v>
      </c>
      <c r="F194" s="58">
        <f t="shared" si="15"/>
        <v>658.64377800000011</v>
      </c>
      <c r="G194" s="165"/>
      <c r="H194" s="166"/>
      <c r="I194" s="32"/>
      <c r="L194" s="79"/>
      <c r="M194" s="79"/>
      <c r="N194" s="32"/>
    </row>
    <row r="195" spans="1:56" s="57" customFormat="1" ht="15.75" customHeight="1" x14ac:dyDescent="0.35">
      <c r="A195" s="77">
        <f t="shared" si="16"/>
        <v>12</v>
      </c>
      <c r="B195" s="77"/>
      <c r="C195" s="48" t="s">
        <v>238</v>
      </c>
      <c r="D195" s="60">
        <f>(34.867+0.75*(2.75+2.1+2.75))*(10.764)</f>
        <v>436.66318799999988</v>
      </c>
      <c r="E195" s="58">
        <v>0</v>
      </c>
      <c r="F195" s="58">
        <f t="shared" si="15"/>
        <v>654.99478199999976</v>
      </c>
      <c r="G195" s="165"/>
      <c r="H195" s="166"/>
      <c r="I195" s="32"/>
      <c r="L195" s="79"/>
      <c r="M195" s="79"/>
      <c r="N195" s="32"/>
    </row>
    <row r="196" spans="1:56" s="57" customFormat="1" ht="15.75" customHeight="1" x14ac:dyDescent="0.35">
      <c r="A196" s="77">
        <f t="shared" si="16"/>
        <v>13</v>
      </c>
      <c r="B196" s="77"/>
      <c r="C196" s="48" t="s">
        <v>238</v>
      </c>
      <c r="D196" s="60">
        <f>(34.867+0.75*(2.75+2.1+2.75))*(10.764)</f>
        <v>436.66318799999988</v>
      </c>
      <c r="E196" s="58">
        <v>0</v>
      </c>
      <c r="F196" s="58">
        <f t="shared" si="15"/>
        <v>654.99478199999976</v>
      </c>
      <c r="G196" s="167"/>
      <c r="H196" s="168"/>
      <c r="I196" s="32"/>
      <c r="L196" s="79"/>
      <c r="M196" s="79"/>
      <c r="N196" s="32"/>
    </row>
    <row r="197" spans="1:56" s="57" customFormat="1" x14ac:dyDescent="0.35">
      <c r="A197" s="76" t="s">
        <v>270</v>
      </c>
      <c r="B197" s="76"/>
      <c r="C197" s="76"/>
      <c r="D197" s="76"/>
      <c r="E197" s="76"/>
      <c r="F197" s="76"/>
      <c r="G197" s="76"/>
      <c r="H197" s="76"/>
      <c r="I197" s="59"/>
      <c r="J197" s="52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</row>
    <row r="198" spans="1:56" s="57" customFormat="1" ht="15.75" customHeight="1" x14ac:dyDescent="0.35">
      <c r="A198" s="77">
        <v>1</v>
      </c>
      <c r="B198" s="77"/>
      <c r="C198" s="71" t="s">
        <v>238</v>
      </c>
      <c r="D198" s="60">
        <f>(35.093+0.75*(2.75+2.1+2.75))*(10.764)</f>
        <v>439.09585200000004</v>
      </c>
      <c r="E198" s="68">
        <v>0</v>
      </c>
      <c r="F198" s="68">
        <f t="shared" ref="F198:F207" si="17">D198*(($F$139)+1)+(IF(E198&lt;101,E198,IF(E198&lt;201,E198/2,IF(E198&lt;=301,E198/3,E198/4))))</f>
        <v>658.64377800000011</v>
      </c>
      <c r="G198" s="77" t="str">
        <f>A197</f>
        <v>8th Floor</v>
      </c>
      <c r="H198" s="77"/>
      <c r="I198" s="52"/>
      <c r="J198" s="59"/>
      <c r="K198" s="59"/>
      <c r="L198" s="78"/>
      <c r="M198" s="78"/>
      <c r="N198" s="52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</row>
    <row r="199" spans="1:56" s="57" customFormat="1" ht="15.75" customHeight="1" x14ac:dyDescent="0.35">
      <c r="A199" s="77">
        <f t="shared" ref="A199:A210" si="18">A198+1</f>
        <v>2</v>
      </c>
      <c r="B199" s="77"/>
      <c r="C199" s="71" t="s">
        <v>238</v>
      </c>
      <c r="D199" s="60">
        <f>(35.093+0.75*(2.75+2.1+2.75))*(10.764)</f>
        <v>439.09585200000004</v>
      </c>
      <c r="E199" s="68">
        <v>0</v>
      </c>
      <c r="F199" s="68">
        <f t="shared" si="17"/>
        <v>658.64377800000011</v>
      </c>
      <c r="G199" s="77"/>
      <c r="H199" s="77"/>
      <c r="I199" s="52"/>
      <c r="J199" s="59"/>
      <c r="K199" s="59">
        <f>3.05*4.9+2.9*0.92+2.14*2.75+3.13*2.9+3.65*3.05+1.2*2.05+1.65*2.05+3.5*1</f>
        <v>53.050000000000004</v>
      </c>
      <c r="L199" s="78">
        <v>55</v>
      </c>
      <c r="M199" s="78"/>
      <c r="N199" s="52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</row>
    <row r="200" spans="1:56" s="57" customFormat="1" ht="15.75" customHeight="1" x14ac:dyDescent="0.35">
      <c r="A200" s="77">
        <f t="shared" si="18"/>
        <v>3</v>
      </c>
      <c r="B200" s="77"/>
      <c r="C200" s="71" t="s">
        <v>238</v>
      </c>
      <c r="D200" s="60">
        <f>(34.897+0.75*(2.75+2.1+2.75))*(10.764)</f>
        <v>436.98610799999989</v>
      </c>
      <c r="E200" s="68">
        <v>0</v>
      </c>
      <c r="F200" s="68">
        <f t="shared" si="17"/>
        <v>655.47916199999986</v>
      </c>
      <c r="G200" s="77"/>
      <c r="H200" s="77"/>
      <c r="I200" s="52"/>
      <c r="J200" s="59"/>
      <c r="K200" s="59"/>
      <c r="L200" s="78"/>
      <c r="M200" s="78"/>
      <c r="N200" s="52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</row>
    <row r="201" spans="1:56" s="57" customFormat="1" ht="15.75" customHeight="1" x14ac:dyDescent="0.35">
      <c r="A201" s="77">
        <f t="shared" si="18"/>
        <v>4</v>
      </c>
      <c r="B201" s="77"/>
      <c r="C201" s="71" t="s">
        <v>239</v>
      </c>
      <c r="D201" s="60">
        <f>(55.104+3.05*1.2+0.75*(2.14+1.9+3.05))*(10.764)</f>
        <v>689.77326599999981</v>
      </c>
      <c r="E201" s="68">
        <v>0</v>
      </c>
      <c r="F201" s="68">
        <f t="shared" si="17"/>
        <v>1034.6598989999998</v>
      </c>
      <c r="G201" s="77"/>
      <c r="H201" s="77"/>
      <c r="I201" s="32"/>
      <c r="L201" s="79"/>
      <c r="M201" s="79"/>
      <c r="N201" s="32"/>
    </row>
    <row r="202" spans="1:56" s="57" customFormat="1" ht="15.75" customHeight="1" x14ac:dyDescent="0.35">
      <c r="A202" s="77">
        <f t="shared" si="18"/>
        <v>5</v>
      </c>
      <c r="B202" s="77"/>
      <c r="C202" s="71" t="s">
        <v>239</v>
      </c>
      <c r="D202" s="60">
        <f>(58.495+3.05*1.2+0.75*(2.75+2.14+3.05))*(10.764)</f>
        <v>733.13603999999998</v>
      </c>
      <c r="E202" s="68">
        <v>0</v>
      </c>
      <c r="F202" s="68">
        <f t="shared" si="17"/>
        <v>1099.70406</v>
      </c>
      <c r="G202" s="77"/>
      <c r="H202" s="77"/>
      <c r="I202" s="32"/>
      <c r="L202" s="79"/>
      <c r="M202" s="79"/>
      <c r="N202" s="32"/>
    </row>
    <row r="203" spans="1:56" s="57" customFormat="1" ht="15.75" customHeight="1" x14ac:dyDescent="0.35">
      <c r="A203" s="77">
        <f t="shared" si="18"/>
        <v>6</v>
      </c>
      <c r="B203" s="77"/>
      <c r="C203" s="71" t="s">
        <v>239</v>
      </c>
      <c r="D203" s="60">
        <f>(58.495+3.05*1.2+0.75*(2.75+2.14+3.05))*(10.764)</f>
        <v>733.13603999999998</v>
      </c>
      <c r="E203" s="68">
        <v>0</v>
      </c>
      <c r="F203" s="68">
        <f t="shared" si="17"/>
        <v>1099.70406</v>
      </c>
      <c r="G203" s="77"/>
      <c r="H203" s="77"/>
      <c r="I203" s="32"/>
      <c r="J203" s="57">
        <f>3.05*4.9+1.1*1.2+2.9*0.92+2.14*3.36+2.75*3.36+3.05*3.66+1.22*2.44+1.53*2.45+4.2*0.9</f>
        <v>57.031699999999994</v>
      </c>
      <c r="L203" s="79"/>
      <c r="M203" s="79"/>
      <c r="N203" s="32"/>
    </row>
    <row r="204" spans="1:56" s="57" customFormat="1" ht="15.75" customHeight="1" x14ac:dyDescent="0.35">
      <c r="A204" s="77">
        <f t="shared" si="18"/>
        <v>7</v>
      </c>
      <c r="B204" s="77"/>
      <c r="C204" s="71" t="s">
        <v>239</v>
      </c>
      <c r="D204" s="60">
        <f>(58.495+3.05*1.2+0.75*(2.75+2.14+3.05))*(10.764)</f>
        <v>733.13603999999998</v>
      </c>
      <c r="E204" s="68">
        <v>0</v>
      </c>
      <c r="F204" s="68">
        <f t="shared" si="17"/>
        <v>1099.70406</v>
      </c>
      <c r="G204" s="77"/>
      <c r="H204" s="77"/>
      <c r="I204" s="32"/>
      <c r="L204" s="79"/>
      <c r="M204" s="79"/>
      <c r="N204" s="32"/>
    </row>
    <row r="205" spans="1:56" s="57" customFormat="1" ht="15.75" customHeight="1" x14ac:dyDescent="0.35">
      <c r="A205" s="77">
        <f t="shared" si="18"/>
        <v>8</v>
      </c>
      <c r="B205" s="77"/>
      <c r="C205" s="71" t="s">
        <v>239</v>
      </c>
      <c r="D205" s="60">
        <f>(56.414+3.05*1.2+0.75*(2.14+1.9+3.05))*(10.764)</f>
        <v>703.87410599999987</v>
      </c>
      <c r="E205" s="68">
        <v>0</v>
      </c>
      <c r="F205" s="68">
        <f t="shared" si="17"/>
        <v>1055.8111589999999</v>
      </c>
      <c r="G205" s="77"/>
      <c r="H205" s="77"/>
      <c r="I205" s="32"/>
      <c r="L205" s="79"/>
      <c r="M205" s="79"/>
      <c r="N205" s="32"/>
    </row>
    <row r="206" spans="1:56" s="57" customFormat="1" ht="15.75" customHeight="1" x14ac:dyDescent="0.35">
      <c r="A206" s="77">
        <f t="shared" si="18"/>
        <v>9</v>
      </c>
      <c r="B206" s="77"/>
      <c r="C206" s="71" t="s">
        <v>238</v>
      </c>
      <c r="D206" s="60">
        <f>(34.897+0.75*(2.75+2.1+2.75))*(10.764)</f>
        <v>436.98610799999989</v>
      </c>
      <c r="E206" s="68">
        <v>0</v>
      </c>
      <c r="F206" s="68">
        <f t="shared" si="17"/>
        <v>655.47916199999986</v>
      </c>
      <c r="G206" s="77"/>
      <c r="H206" s="77"/>
      <c r="I206" s="32"/>
      <c r="L206" s="79"/>
      <c r="M206" s="79"/>
      <c r="N206" s="32"/>
    </row>
    <row r="207" spans="1:56" s="57" customFormat="1" ht="15.75" customHeight="1" x14ac:dyDescent="0.35">
      <c r="A207" s="77">
        <f t="shared" si="18"/>
        <v>10</v>
      </c>
      <c r="B207" s="77"/>
      <c r="C207" s="71" t="s">
        <v>238</v>
      </c>
      <c r="D207" s="60">
        <f>(35.093+0.75*(2.75+2.1+2.75))*(10.764)</f>
        <v>439.09585200000004</v>
      </c>
      <c r="E207" s="68">
        <v>0</v>
      </c>
      <c r="F207" s="68">
        <f t="shared" si="17"/>
        <v>658.64377800000011</v>
      </c>
      <c r="G207" s="77"/>
      <c r="H207" s="77"/>
      <c r="I207" s="32"/>
      <c r="L207" s="79"/>
      <c r="M207" s="79"/>
      <c r="N207" s="32"/>
    </row>
    <row r="208" spans="1:56" s="57" customFormat="1" ht="15.75" customHeight="1" x14ac:dyDescent="0.35">
      <c r="A208" s="77">
        <f t="shared" si="18"/>
        <v>11</v>
      </c>
      <c r="B208" s="77"/>
      <c r="C208" s="170" t="s">
        <v>271</v>
      </c>
      <c r="D208" s="170"/>
      <c r="E208" s="170"/>
      <c r="F208" s="170"/>
      <c r="G208" s="77"/>
      <c r="H208" s="77"/>
      <c r="I208" s="32"/>
      <c r="L208" s="79"/>
      <c r="M208" s="79"/>
      <c r="N208" s="32"/>
    </row>
    <row r="209" spans="1:56" s="57" customFormat="1" ht="15.75" customHeight="1" x14ac:dyDescent="0.35">
      <c r="A209" s="77">
        <f t="shared" si="18"/>
        <v>12</v>
      </c>
      <c r="B209" s="77"/>
      <c r="C209" s="71" t="s">
        <v>238</v>
      </c>
      <c r="D209" s="60">
        <f>(34.867+0.75*(2.75+2.1+2.75))*(10.764)</f>
        <v>436.66318799999988</v>
      </c>
      <c r="E209" s="68">
        <v>0</v>
      </c>
      <c r="F209" s="68">
        <f>D209*(($F$139)+1)+(IF(E209&lt;101,E209,IF(E209&lt;201,E209/2,IF(E209&lt;=301,E209/3,E209/4))))</f>
        <v>654.99478199999976</v>
      </c>
      <c r="G209" s="77"/>
      <c r="H209" s="77"/>
      <c r="I209" s="32"/>
      <c r="L209" s="79"/>
      <c r="M209" s="79"/>
      <c r="N209" s="32"/>
    </row>
    <row r="210" spans="1:56" s="57" customFormat="1" ht="15.75" customHeight="1" x14ac:dyDescent="0.35">
      <c r="A210" s="77">
        <f t="shared" si="18"/>
        <v>13</v>
      </c>
      <c r="B210" s="77"/>
      <c r="C210" s="71" t="s">
        <v>238</v>
      </c>
      <c r="D210" s="60">
        <f>(34.867+0.75*(2.75+2.1+2.75))*(10.764)</f>
        <v>436.66318799999988</v>
      </c>
      <c r="E210" s="68">
        <v>0</v>
      </c>
      <c r="F210" s="68">
        <f>D210*(($F$139)+1)+(IF(E210&lt;101,E210,IF(E210&lt;201,E210/2,IF(E210&lt;=301,E210/3,E210/4))))</f>
        <v>654.99478199999976</v>
      </c>
      <c r="G210" s="77"/>
      <c r="H210" s="77"/>
      <c r="I210" s="32"/>
      <c r="L210" s="79"/>
      <c r="M210" s="79"/>
      <c r="N210" s="32"/>
    </row>
    <row r="211" spans="1:56" s="57" customFormat="1" x14ac:dyDescent="0.35">
      <c r="A211" s="76" t="s">
        <v>269</v>
      </c>
      <c r="B211" s="76"/>
      <c r="C211" s="76"/>
      <c r="D211" s="76"/>
      <c r="E211" s="76"/>
      <c r="F211" s="76"/>
      <c r="G211" s="76"/>
      <c r="H211" s="76"/>
      <c r="I211" s="59"/>
      <c r="J211" s="52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</row>
    <row r="212" spans="1:56" s="57" customFormat="1" ht="15.75" customHeight="1" x14ac:dyDescent="0.35">
      <c r="A212" s="77">
        <v>1</v>
      </c>
      <c r="B212" s="77"/>
      <c r="C212" s="48" t="s">
        <v>238</v>
      </c>
      <c r="D212" s="60">
        <f>(35.093+0.75*(2.75+2.1+2.75))*(10.764)</f>
        <v>439.09585200000004</v>
      </c>
      <c r="E212" s="66">
        <v>0</v>
      </c>
      <c r="F212" s="66">
        <f t="shared" ref="F212:F224" si="19">D212*(($F$139)+1)+(IF(E212&lt;101,E212,IF(E212&lt;201,E212/2,IF(E212&lt;=301,E212/3,E212/4))))</f>
        <v>658.64377800000011</v>
      </c>
      <c r="G212" s="77" t="str">
        <f>A211</f>
        <v>9th Floor</v>
      </c>
      <c r="H212" s="77"/>
      <c r="I212" s="52"/>
      <c r="J212" s="59"/>
      <c r="K212" s="59"/>
      <c r="L212" s="78"/>
      <c r="M212" s="78"/>
      <c r="N212" s="52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</row>
    <row r="213" spans="1:56" s="57" customFormat="1" ht="15.75" customHeight="1" x14ac:dyDescent="0.35">
      <c r="A213" s="77">
        <f t="shared" ref="A213:A224" si="20">A212+1</f>
        <v>2</v>
      </c>
      <c r="B213" s="77"/>
      <c r="C213" s="48" t="s">
        <v>238</v>
      </c>
      <c r="D213" s="60">
        <f>(35.093+0.75*(2.75+2.1+2.75))*(10.764)</f>
        <v>439.09585200000004</v>
      </c>
      <c r="E213" s="66">
        <v>0</v>
      </c>
      <c r="F213" s="66">
        <f t="shared" si="19"/>
        <v>658.64377800000011</v>
      </c>
      <c r="G213" s="77"/>
      <c r="H213" s="77"/>
      <c r="I213" s="52"/>
      <c r="J213" s="59"/>
      <c r="K213" s="59">
        <f>3.05*4.9+2.9*0.92+2.14*2.75+3.13*2.9+3.65*3.05+1.2*2.05+1.65*2.05+3.5*1</f>
        <v>53.050000000000004</v>
      </c>
      <c r="L213" s="78">
        <v>55</v>
      </c>
      <c r="M213" s="78"/>
      <c r="N213" s="52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</row>
    <row r="214" spans="1:56" s="57" customFormat="1" ht="15.75" customHeight="1" x14ac:dyDescent="0.35">
      <c r="A214" s="77">
        <f t="shared" si="20"/>
        <v>3</v>
      </c>
      <c r="B214" s="77"/>
      <c r="C214" s="48" t="s">
        <v>238</v>
      </c>
      <c r="D214" s="60">
        <f>(34.897+0.75*(2.75+2.1+2.75))*(10.764)</f>
        <v>436.98610799999989</v>
      </c>
      <c r="E214" s="66">
        <v>0</v>
      </c>
      <c r="F214" s="66">
        <f t="shared" si="19"/>
        <v>655.47916199999986</v>
      </c>
      <c r="G214" s="77"/>
      <c r="H214" s="77"/>
      <c r="I214" s="52"/>
      <c r="J214" s="59"/>
      <c r="K214" s="59"/>
      <c r="L214" s="78"/>
      <c r="M214" s="78"/>
      <c r="N214" s="52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</row>
    <row r="215" spans="1:56" s="57" customFormat="1" ht="15.75" customHeight="1" x14ac:dyDescent="0.35">
      <c r="A215" s="77">
        <f t="shared" si="20"/>
        <v>4</v>
      </c>
      <c r="B215" s="77"/>
      <c r="C215" s="48" t="s">
        <v>239</v>
      </c>
      <c r="D215" s="60">
        <f>(55.104+3.05*1.2+0.75*(2.14+1.9+3.05))*(10.764)</f>
        <v>689.77326599999981</v>
      </c>
      <c r="E215" s="66">
        <v>0</v>
      </c>
      <c r="F215" s="66">
        <f t="shared" si="19"/>
        <v>1034.6598989999998</v>
      </c>
      <c r="G215" s="77"/>
      <c r="H215" s="77"/>
      <c r="I215" s="32"/>
      <c r="L215" s="79"/>
      <c r="M215" s="79"/>
      <c r="N215" s="32"/>
    </row>
    <row r="216" spans="1:56" s="57" customFormat="1" ht="15.75" customHeight="1" x14ac:dyDescent="0.35">
      <c r="A216" s="77">
        <f t="shared" si="20"/>
        <v>5</v>
      </c>
      <c r="B216" s="77"/>
      <c r="C216" s="48" t="s">
        <v>239</v>
      </c>
      <c r="D216" s="60">
        <f>(58.495+3.05*1.2+0.75*(2.75+2.14+3.05))*(10.764)</f>
        <v>733.13603999999998</v>
      </c>
      <c r="E216" s="66">
        <v>0</v>
      </c>
      <c r="F216" s="66">
        <f t="shared" si="19"/>
        <v>1099.70406</v>
      </c>
      <c r="G216" s="77"/>
      <c r="H216" s="77"/>
      <c r="I216" s="32"/>
      <c r="L216" s="79"/>
      <c r="M216" s="79"/>
      <c r="N216" s="32"/>
    </row>
    <row r="217" spans="1:56" s="57" customFormat="1" ht="15.75" customHeight="1" x14ac:dyDescent="0.35">
      <c r="A217" s="77">
        <f t="shared" si="20"/>
        <v>6</v>
      </c>
      <c r="B217" s="77"/>
      <c r="C217" s="48" t="s">
        <v>239</v>
      </c>
      <c r="D217" s="60">
        <f>(58.495+3.05*1.2+0.75*(2.75+2.14+3.05))*(10.764)</f>
        <v>733.13603999999998</v>
      </c>
      <c r="E217" s="66">
        <v>0</v>
      </c>
      <c r="F217" s="66">
        <f t="shared" si="19"/>
        <v>1099.70406</v>
      </c>
      <c r="G217" s="77"/>
      <c r="H217" s="77"/>
      <c r="I217" s="32"/>
      <c r="J217" s="57">
        <f>3.05*4.9+1.1*1.2+2.9*0.92+2.14*3.36+2.75*3.36+3.05*3.66+1.22*2.44+1.53*2.45+4.2*0.9</f>
        <v>57.031699999999994</v>
      </c>
      <c r="L217" s="79"/>
      <c r="M217" s="79"/>
      <c r="N217" s="32"/>
    </row>
    <row r="218" spans="1:56" s="57" customFormat="1" ht="15.75" customHeight="1" x14ac:dyDescent="0.35">
      <c r="A218" s="77">
        <f t="shared" si="20"/>
        <v>7</v>
      </c>
      <c r="B218" s="77"/>
      <c r="C218" s="48" t="s">
        <v>239</v>
      </c>
      <c r="D218" s="60">
        <f>(58.495+3.05*1.2+0.75*(2.75+2.14+3.05))*(10.764)</f>
        <v>733.13603999999998</v>
      </c>
      <c r="E218" s="66">
        <v>0</v>
      </c>
      <c r="F218" s="66">
        <f t="shared" si="19"/>
        <v>1099.70406</v>
      </c>
      <c r="G218" s="77"/>
      <c r="H218" s="77"/>
      <c r="I218" s="32"/>
      <c r="L218" s="79"/>
      <c r="M218" s="79"/>
      <c r="N218" s="32"/>
    </row>
    <row r="219" spans="1:56" s="57" customFormat="1" ht="15.75" customHeight="1" x14ac:dyDescent="0.35">
      <c r="A219" s="77">
        <f t="shared" si="20"/>
        <v>8</v>
      </c>
      <c r="B219" s="77"/>
      <c r="C219" s="48" t="s">
        <v>239</v>
      </c>
      <c r="D219" s="60">
        <f>(56.414+3.05*1.2+0.75*(2.14+1.9+3.05))*(10.764)</f>
        <v>703.87410599999987</v>
      </c>
      <c r="E219" s="66">
        <v>0</v>
      </c>
      <c r="F219" s="66">
        <f t="shared" si="19"/>
        <v>1055.8111589999999</v>
      </c>
      <c r="G219" s="77"/>
      <c r="H219" s="77"/>
      <c r="I219" s="32"/>
      <c r="L219" s="79"/>
      <c r="M219" s="79"/>
      <c r="N219" s="32"/>
    </row>
    <row r="220" spans="1:56" s="57" customFormat="1" ht="15.75" customHeight="1" x14ac:dyDescent="0.35">
      <c r="A220" s="77">
        <f t="shared" si="20"/>
        <v>9</v>
      </c>
      <c r="B220" s="77"/>
      <c r="C220" s="48" t="s">
        <v>238</v>
      </c>
      <c r="D220" s="60">
        <f>(34.897+0.75*(2.75+2.1+2.75))*(10.764)</f>
        <v>436.98610799999989</v>
      </c>
      <c r="E220" s="66">
        <v>0</v>
      </c>
      <c r="F220" s="66">
        <f t="shared" si="19"/>
        <v>655.47916199999986</v>
      </c>
      <c r="G220" s="77"/>
      <c r="H220" s="77"/>
      <c r="I220" s="32"/>
      <c r="L220" s="79"/>
      <c r="M220" s="79"/>
      <c r="N220" s="32"/>
    </row>
    <row r="221" spans="1:56" s="57" customFormat="1" ht="15.75" customHeight="1" x14ac:dyDescent="0.35">
      <c r="A221" s="77">
        <f t="shared" si="20"/>
        <v>10</v>
      </c>
      <c r="B221" s="77"/>
      <c r="C221" s="48" t="s">
        <v>238</v>
      </c>
      <c r="D221" s="60">
        <f>(35.093+0.75*(2.75+2.1+2.75))*(10.764)</f>
        <v>439.09585200000004</v>
      </c>
      <c r="E221" s="66">
        <v>0</v>
      </c>
      <c r="F221" s="66">
        <f t="shared" si="19"/>
        <v>658.64377800000011</v>
      </c>
      <c r="G221" s="77"/>
      <c r="H221" s="77"/>
      <c r="I221" s="32"/>
      <c r="L221" s="79"/>
      <c r="M221" s="79"/>
      <c r="N221" s="32"/>
    </row>
    <row r="222" spans="1:56" s="57" customFormat="1" ht="15.75" customHeight="1" x14ac:dyDescent="0.35">
      <c r="A222" s="77">
        <f t="shared" si="20"/>
        <v>11</v>
      </c>
      <c r="B222" s="77"/>
      <c r="C222" s="48" t="s">
        <v>238</v>
      </c>
      <c r="D222" s="60">
        <f>(35.093+0.75*(2.75+2.1+2.75))*(10.764)</f>
        <v>439.09585200000004</v>
      </c>
      <c r="E222" s="66">
        <v>0</v>
      </c>
      <c r="F222" s="66">
        <f t="shared" si="19"/>
        <v>658.64377800000011</v>
      </c>
      <c r="G222" s="77"/>
      <c r="H222" s="77"/>
      <c r="I222" s="32"/>
      <c r="L222" s="79"/>
      <c r="M222" s="79"/>
      <c r="N222" s="32"/>
    </row>
    <row r="223" spans="1:56" s="57" customFormat="1" ht="15.75" customHeight="1" x14ac:dyDescent="0.35">
      <c r="A223" s="77">
        <f t="shared" si="20"/>
        <v>12</v>
      </c>
      <c r="B223" s="77"/>
      <c r="C223" s="48" t="s">
        <v>238</v>
      </c>
      <c r="D223" s="60">
        <f>(34.867+0.75*(2.75+2.1+2.75))*(10.764)</f>
        <v>436.66318799999988</v>
      </c>
      <c r="E223" s="66">
        <v>0</v>
      </c>
      <c r="F223" s="66">
        <f t="shared" si="19"/>
        <v>654.99478199999976</v>
      </c>
      <c r="G223" s="77"/>
      <c r="H223" s="77"/>
      <c r="I223" s="32"/>
      <c r="L223" s="79"/>
      <c r="M223" s="79"/>
      <c r="N223" s="32"/>
    </row>
    <row r="224" spans="1:56" s="57" customFormat="1" ht="15.75" customHeight="1" x14ac:dyDescent="0.35">
      <c r="A224" s="77">
        <f t="shared" si="20"/>
        <v>13</v>
      </c>
      <c r="B224" s="77"/>
      <c r="C224" s="48" t="s">
        <v>238</v>
      </c>
      <c r="D224" s="60">
        <f>(34.867+0.75*(2.75+2.1+2.75))*(10.764)</f>
        <v>436.66318799999988</v>
      </c>
      <c r="E224" s="66">
        <v>0</v>
      </c>
      <c r="F224" s="66">
        <f t="shared" si="19"/>
        <v>654.99478199999976</v>
      </c>
      <c r="G224" s="77"/>
      <c r="H224" s="77"/>
      <c r="I224" s="32"/>
      <c r="L224" s="79"/>
      <c r="M224" s="79"/>
      <c r="N224" s="32"/>
    </row>
    <row r="225" spans="1:56" s="57" customFormat="1" x14ac:dyDescent="0.35">
      <c r="A225" s="76" t="s">
        <v>273</v>
      </c>
      <c r="B225" s="76"/>
      <c r="C225" s="76"/>
      <c r="D225" s="76"/>
      <c r="E225" s="76"/>
      <c r="F225" s="76"/>
      <c r="G225" s="76"/>
      <c r="H225" s="76"/>
      <c r="I225" s="59"/>
      <c r="J225" s="52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</row>
    <row r="226" spans="1:56" s="57" customFormat="1" ht="15.75" customHeight="1" x14ac:dyDescent="0.35">
      <c r="A226" s="77">
        <v>1</v>
      </c>
      <c r="B226" s="77"/>
      <c r="C226" s="170" t="s">
        <v>272</v>
      </c>
      <c r="D226" s="170"/>
      <c r="E226" s="170"/>
      <c r="F226" s="170"/>
      <c r="G226" s="77" t="str">
        <f>A225</f>
        <v>10th Floor (Part Terrace Area)</v>
      </c>
      <c r="H226" s="77"/>
      <c r="I226" s="52"/>
      <c r="J226" s="59"/>
      <c r="K226" s="59"/>
      <c r="L226" s="78"/>
      <c r="M226" s="78"/>
      <c r="N226" s="52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</row>
    <row r="227" spans="1:56" s="57" customFormat="1" ht="15.75" customHeight="1" x14ac:dyDescent="0.35">
      <c r="A227" s="77">
        <f t="shared" ref="A227:A238" si="21">A226+1</f>
        <v>2</v>
      </c>
      <c r="B227" s="77"/>
      <c r="C227" s="170"/>
      <c r="D227" s="170"/>
      <c r="E227" s="170"/>
      <c r="F227" s="170"/>
      <c r="G227" s="77"/>
      <c r="H227" s="77"/>
      <c r="I227" s="52"/>
      <c r="J227" s="59"/>
      <c r="K227" s="59">
        <f>3.05*4.9+2.9*0.92+2.14*2.75+3.13*2.9+3.65*3.05+1.2*2.05+1.65*2.05+3.5*1</f>
        <v>53.050000000000004</v>
      </c>
      <c r="L227" s="78">
        <v>55</v>
      </c>
      <c r="M227" s="78"/>
      <c r="N227" s="52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</row>
    <row r="228" spans="1:56" s="57" customFormat="1" ht="15.75" customHeight="1" x14ac:dyDescent="0.35">
      <c r="A228" s="77">
        <f t="shared" si="21"/>
        <v>3</v>
      </c>
      <c r="B228" s="77"/>
      <c r="C228" s="48" t="s">
        <v>238</v>
      </c>
      <c r="D228" s="60">
        <f>(34.897+0.75*(2.75+2.1+2.75))*(10.764)</f>
        <v>436.98610799999989</v>
      </c>
      <c r="E228" s="66">
        <v>0</v>
      </c>
      <c r="F228" s="66">
        <f t="shared" ref="F228:F233" si="22">D228*(($F$139)+1)+(IF(E228&lt;101,E228,IF(E228&lt;201,E228/2,IF(E228&lt;=301,E228/3,E228/4))))</f>
        <v>655.47916199999986</v>
      </c>
      <c r="G228" s="77"/>
      <c r="H228" s="77"/>
      <c r="I228" s="52"/>
      <c r="J228" s="59"/>
      <c r="K228" s="59"/>
      <c r="L228" s="78"/>
      <c r="M228" s="78"/>
      <c r="N228" s="52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</row>
    <row r="229" spans="1:56" s="57" customFormat="1" ht="15.75" customHeight="1" x14ac:dyDescent="0.35">
      <c r="A229" s="77">
        <f t="shared" si="21"/>
        <v>4</v>
      </c>
      <c r="B229" s="77"/>
      <c r="C229" s="48" t="s">
        <v>239</v>
      </c>
      <c r="D229" s="60">
        <f>(55.104+3.05*1.2+0.75*(2.14+1.9+3.05))*(10.764)</f>
        <v>689.77326599999981</v>
      </c>
      <c r="E229" s="66">
        <v>0</v>
      </c>
      <c r="F229" s="66">
        <f t="shared" si="22"/>
        <v>1034.6598989999998</v>
      </c>
      <c r="G229" s="77"/>
      <c r="H229" s="77"/>
      <c r="I229" s="32"/>
      <c r="L229" s="79"/>
      <c r="M229" s="79"/>
      <c r="N229" s="32"/>
    </row>
    <row r="230" spans="1:56" s="57" customFormat="1" ht="15.75" customHeight="1" x14ac:dyDescent="0.35">
      <c r="A230" s="77">
        <f t="shared" si="21"/>
        <v>5</v>
      </c>
      <c r="B230" s="77"/>
      <c r="C230" s="48" t="s">
        <v>239</v>
      </c>
      <c r="D230" s="60">
        <f>(58.495+3.05*1.2+0.75*(2.75+2.14+3.05))*(10.764)</f>
        <v>733.13603999999998</v>
      </c>
      <c r="E230" s="66">
        <v>0</v>
      </c>
      <c r="F230" s="66">
        <f t="shared" si="22"/>
        <v>1099.70406</v>
      </c>
      <c r="G230" s="77"/>
      <c r="H230" s="77"/>
      <c r="I230" s="32"/>
      <c r="L230" s="79"/>
      <c r="M230" s="79"/>
      <c r="N230" s="32"/>
    </row>
    <row r="231" spans="1:56" s="57" customFormat="1" ht="15.75" customHeight="1" x14ac:dyDescent="0.35">
      <c r="A231" s="77">
        <f t="shared" si="21"/>
        <v>6</v>
      </c>
      <c r="B231" s="77"/>
      <c r="C231" s="48" t="s">
        <v>239</v>
      </c>
      <c r="D231" s="60">
        <f>(58.495+3.05*1.2+0.75*(2.75+2.14+3.05))*(10.764)</f>
        <v>733.13603999999998</v>
      </c>
      <c r="E231" s="66">
        <v>0</v>
      </c>
      <c r="F231" s="66">
        <f t="shared" si="22"/>
        <v>1099.70406</v>
      </c>
      <c r="G231" s="77"/>
      <c r="H231" s="77"/>
      <c r="I231" s="32"/>
      <c r="J231" s="57">
        <f>3.05*4.9+1.1*1.2+2.9*0.92+2.14*3.36+2.75*3.36+3.05*3.66+1.22*2.44+1.53*2.45+4.2*0.9</f>
        <v>57.031699999999994</v>
      </c>
      <c r="L231" s="79"/>
      <c r="M231" s="79"/>
      <c r="N231" s="32"/>
    </row>
    <row r="232" spans="1:56" s="57" customFormat="1" ht="15.75" customHeight="1" x14ac:dyDescent="0.35">
      <c r="A232" s="77">
        <f t="shared" si="21"/>
        <v>7</v>
      </c>
      <c r="B232" s="77"/>
      <c r="C232" s="48" t="s">
        <v>239</v>
      </c>
      <c r="D232" s="60">
        <f>(58.495+3.05*1.2+0.75*(2.75+2.14+3.05))*(10.764)</f>
        <v>733.13603999999998</v>
      </c>
      <c r="E232" s="66">
        <v>0</v>
      </c>
      <c r="F232" s="66">
        <f t="shared" si="22"/>
        <v>1099.70406</v>
      </c>
      <c r="G232" s="77"/>
      <c r="H232" s="77"/>
      <c r="I232" s="32"/>
      <c r="L232" s="79"/>
      <c r="M232" s="79"/>
      <c r="N232" s="32"/>
    </row>
    <row r="233" spans="1:56" s="57" customFormat="1" ht="15.75" customHeight="1" x14ac:dyDescent="0.35">
      <c r="A233" s="77">
        <f t="shared" si="21"/>
        <v>8</v>
      </c>
      <c r="B233" s="77"/>
      <c r="C233" s="48" t="s">
        <v>239</v>
      </c>
      <c r="D233" s="60">
        <f>(56.414+3.05*1.2+0.75*(2.14+1.9+3.05))*(10.764)</f>
        <v>703.87410599999987</v>
      </c>
      <c r="E233" s="66">
        <v>0</v>
      </c>
      <c r="F233" s="66">
        <f t="shared" si="22"/>
        <v>1055.8111589999999</v>
      </c>
      <c r="G233" s="77"/>
      <c r="H233" s="77"/>
      <c r="I233" s="32"/>
      <c r="L233" s="79"/>
      <c r="M233" s="79"/>
      <c r="N233" s="32"/>
    </row>
    <row r="234" spans="1:56" s="57" customFormat="1" ht="15.75" customHeight="1" x14ac:dyDescent="0.35">
      <c r="A234" s="77">
        <f t="shared" si="21"/>
        <v>9</v>
      </c>
      <c r="B234" s="77"/>
      <c r="C234" s="170" t="s">
        <v>272</v>
      </c>
      <c r="D234" s="170"/>
      <c r="E234" s="170"/>
      <c r="F234" s="170"/>
      <c r="G234" s="77"/>
      <c r="H234" s="77"/>
      <c r="I234" s="32"/>
      <c r="L234" s="79"/>
      <c r="M234" s="79"/>
      <c r="N234" s="32"/>
    </row>
    <row r="235" spans="1:56" s="57" customFormat="1" ht="15.75" customHeight="1" x14ac:dyDescent="0.35">
      <c r="A235" s="77">
        <f t="shared" si="21"/>
        <v>10</v>
      </c>
      <c r="B235" s="77"/>
      <c r="C235" s="170"/>
      <c r="D235" s="170"/>
      <c r="E235" s="170"/>
      <c r="F235" s="170"/>
      <c r="G235" s="77"/>
      <c r="H235" s="77"/>
      <c r="I235" s="32"/>
      <c r="L235" s="79"/>
      <c r="M235" s="79"/>
      <c r="N235" s="32"/>
    </row>
    <row r="236" spans="1:56" s="57" customFormat="1" ht="15.75" customHeight="1" x14ac:dyDescent="0.35">
      <c r="A236" s="77">
        <f t="shared" si="21"/>
        <v>11</v>
      </c>
      <c r="B236" s="77"/>
      <c r="C236" s="170"/>
      <c r="D236" s="170"/>
      <c r="E236" s="170"/>
      <c r="F236" s="170"/>
      <c r="G236" s="77"/>
      <c r="H236" s="77"/>
      <c r="I236" s="32"/>
      <c r="L236" s="79"/>
      <c r="M236" s="79"/>
      <c r="N236" s="32"/>
    </row>
    <row r="237" spans="1:56" s="57" customFormat="1" ht="15.75" customHeight="1" x14ac:dyDescent="0.35">
      <c r="A237" s="77">
        <f t="shared" si="21"/>
        <v>12</v>
      </c>
      <c r="B237" s="77"/>
      <c r="C237" s="170"/>
      <c r="D237" s="170"/>
      <c r="E237" s="170"/>
      <c r="F237" s="170"/>
      <c r="G237" s="77"/>
      <c r="H237" s="77"/>
      <c r="I237" s="32"/>
      <c r="L237" s="79"/>
      <c r="M237" s="79"/>
      <c r="N237" s="32"/>
    </row>
    <row r="238" spans="1:56" s="57" customFormat="1" ht="15.75" customHeight="1" x14ac:dyDescent="0.35">
      <c r="A238" s="77">
        <f t="shared" si="21"/>
        <v>13</v>
      </c>
      <c r="B238" s="77"/>
      <c r="C238" s="170"/>
      <c r="D238" s="170"/>
      <c r="E238" s="170"/>
      <c r="F238" s="170"/>
      <c r="G238" s="77"/>
      <c r="H238" s="77"/>
      <c r="I238" s="32"/>
      <c r="L238" s="79"/>
      <c r="M238" s="79"/>
      <c r="N238" s="32"/>
    </row>
    <row r="239" spans="1:56" s="33" customFormat="1" hidden="1" x14ac:dyDescent="0.35">
      <c r="A239" s="124" t="s">
        <v>120</v>
      </c>
      <c r="B239" s="125"/>
      <c r="C239" s="125"/>
      <c r="D239" s="125"/>
      <c r="E239" s="125"/>
      <c r="F239" s="125"/>
      <c r="G239" s="125"/>
      <c r="H239" s="126"/>
      <c r="J239" s="32"/>
    </row>
    <row r="240" spans="1:56" s="33" customFormat="1" hidden="1" x14ac:dyDescent="0.35">
      <c r="A240" s="90">
        <v>1</v>
      </c>
      <c r="B240" s="92"/>
      <c r="C240" s="46"/>
      <c r="D240" s="38"/>
      <c r="E240" s="38">
        <v>0</v>
      </c>
      <c r="F240" s="38">
        <f>D240*(($F$139)+1)+(IF(E240&lt;101,E240,IF(E240&lt;201,E240/2,IF(E240&lt;=301,E240/3,E240/4))))</f>
        <v>0</v>
      </c>
      <c r="G240" s="90" t="str">
        <f>A239</f>
        <v>Ground Floor</v>
      </c>
      <c r="H240" s="92"/>
      <c r="I240" s="32"/>
      <c r="L240" s="79"/>
      <c r="M240" s="79"/>
      <c r="N240" s="32"/>
    </row>
    <row r="241" spans="1:14" s="33" customFormat="1" hidden="1" x14ac:dyDescent="0.35">
      <c r="A241" s="90">
        <f t="shared" ref="A241:A243" si="23">A240+1</f>
        <v>2</v>
      </c>
      <c r="B241" s="92"/>
      <c r="C241" s="46"/>
      <c r="D241" s="38"/>
      <c r="E241" s="38">
        <v>0</v>
      </c>
      <c r="F241" s="38">
        <f>D241*(($F$139)+1)+(IF(E241&lt;101,E241,IF(E241&lt;201,E241/2,IF(E241&lt;=301,E241/3,E241/4))))</f>
        <v>0</v>
      </c>
      <c r="G241" s="90" t="str">
        <f t="shared" ref="G241:G243" si="24">G240</f>
        <v>Ground Floor</v>
      </c>
      <c r="H241" s="92"/>
      <c r="I241" s="32"/>
      <c r="L241" s="79"/>
      <c r="M241" s="79"/>
      <c r="N241" s="32"/>
    </row>
    <row r="242" spans="1:14" s="33" customFormat="1" hidden="1" x14ac:dyDescent="0.35">
      <c r="A242" s="90">
        <f t="shared" si="23"/>
        <v>3</v>
      </c>
      <c r="B242" s="92"/>
      <c r="C242" s="46"/>
      <c r="D242" s="38"/>
      <c r="E242" s="38">
        <v>0</v>
      </c>
      <c r="F242" s="38">
        <f>D242*(($F$139)+1)+(IF(E242&lt;101,E242,IF(E242&lt;201,E242/2,IF(E242&lt;=301,E242/3,E242/4))))</f>
        <v>0</v>
      </c>
      <c r="G242" s="90" t="str">
        <f t="shared" si="24"/>
        <v>Ground Floor</v>
      </c>
      <c r="H242" s="92"/>
      <c r="I242" s="32"/>
      <c r="L242" s="79"/>
      <c r="M242" s="79"/>
      <c r="N242" s="32"/>
    </row>
    <row r="243" spans="1:14" s="33" customFormat="1" hidden="1" x14ac:dyDescent="0.35">
      <c r="A243" s="90">
        <f t="shared" si="23"/>
        <v>4</v>
      </c>
      <c r="B243" s="92"/>
      <c r="C243" s="46"/>
      <c r="D243" s="38"/>
      <c r="E243" s="38">
        <v>0</v>
      </c>
      <c r="F243" s="38">
        <f>D243*(($F$139)+1)+(IF(E243&lt;101,E243,IF(E243&lt;201,E243/2,IF(E243&lt;=301,E243/3,E243/4))))</f>
        <v>0</v>
      </c>
      <c r="G243" s="90" t="str">
        <f t="shared" si="24"/>
        <v>Ground Floor</v>
      </c>
      <c r="H243" s="92"/>
      <c r="I243" s="32"/>
      <c r="L243" s="79"/>
      <c r="M243" s="79"/>
      <c r="N243" s="32"/>
    </row>
    <row r="244" spans="1:14" s="33" customFormat="1" hidden="1" x14ac:dyDescent="0.35">
      <c r="A244" s="76" t="s">
        <v>121</v>
      </c>
      <c r="B244" s="76"/>
      <c r="C244" s="76"/>
      <c r="D244" s="76"/>
      <c r="E244" s="76"/>
      <c r="F244" s="76"/>
      <c r="G244" s="76"/>
      <c r="H244" s="76"/>
      <c r="I244" s="32"/>
      <c r="L244" s="79"/>
      <c r="M244" s="79"/>
    </row>
    <row r="245" spans="1:14" s="33" customFormat="1" hidden="1" x14ac:dyDescent="0.35">
      <c r="A245" s="77">
        <f>LEFT(A244,SUM(LEN(A244)-LEN(SUBSTITUTE(A244,{"0","1","2","3","4","5","6","7","8","9"},""))))*100+1</f>
        <v>201</v>
      </c>
      <c r="B245" s="77"/>
      <c r="C245" s="46"/>
      <c r="D245" s="38"/>
      <c r="E245" s="38">
        <v>0</v>
      </c>
      <c r="F245" s="38">
        <f t="shared" ref="F245:F246" si="25">D245*(($F$139)+1)+(IF(E245&lt;101,E245,IF(E245&lt;201,E245/2,IF(E245&lt;=301,E245/3,E245/4))))</f>
        <v>0</v>
      </c>
      <c r="G245" s="77" t="str">
        <f>A244</f>
        <v>2nd Floor</v>
      </c>
      <c r="H245" s="77"/>
      <c r="I245" s="32"/>
      <c r="N245" s="32"/>
    </row>
    <row r="246" spans="1:14" s="33" customFormat="1" hidden="1" x14ac:dyDescent="0.35">
      <c r="A246" s="77">
        <f>A245+1</f>
        <v>202</v>
      </c>
      <c r="B246" s="77"/>
      <c r="C246" s="46"/>
      <c r="D246" s="38"/>
      <c r="E246" s="38">
        <v>0</v>
      </c>
      <c r="F246" s="38">
        <f t="shared" si="25"/>
        <v>0</v>
      </c>
      <c r="G246" s="77" t="str">
        <f>G245</f>
        <v>2nd Floor</v>
      </c>
      <c r="H246" s="77"/>
      <c r="I246" s="32"/>
      <c r="N246" s="32"/>
    </row>
    <row r="247" spans="1:14" s="33" customFormat="1" hidden="1" x14ac:dyDescent="0.35">
      <c r="A247" s="77">
        <f>A246+1</f>
        <v>203</v>
      </c>
      <c r="B247" s="77"/>
      <c r="C247" s="46"/>
      <c r="D247" s="38"/>
      <c r="E247" s="38">
        <v>0</v>
      </c>
      <c r="F247" s="38">
        <f>D247*(($F$139)+1)+(IF(E247&lt;101,E247,IF(E247&lt;201,E247/2,IF(E247&lt;=301,E247/3,E247/4))))</f>
        <v>0</v>
      </c>
      <c r="G247" s="77" t="str">
        <f>G246</f>
        <v>2nd Floor</v>
      </c>
      <c r="H247" s="77"/>
      <c r="I247" s="32"/>
      <c r="N247" s="32"/>
    </row>
    <row r="248" spans="1:14" s="33" customFormat="1" hidden="1" x14ac:dyDescent="0.35">
      <c r="A248" s="77">
        <f>A247+1</f>
        <v>204</v>
      </c>
      <c r="B248" s="77"/>
      <c r="C248" s="46"/>
      <c r="D248" s="38"/>
      <c r="E248" s="38">
        <v>0</v>
      </c>
      <c r="F248" s="38">
        <f>D248*(($F$139)+1)+(IF(E248&lt;101,E248,IF(E248&lt;201,E248/2,IF(E248&lt;=301,E248/3,E248/4))))</f>
        <v>0</v>
      </c>
      <c r="G248" s="77" t="str">
        <f>G247</f>
        <v>2nd Floor</v>
      </c>
      <c r="H248" s="77"/>
      <c r="I248" s="32"/>
      <c r="N248" s="32"/>
    </row>
    <row r="249" spans="1:14" s="33" customFormat="1" hidden="1" x14ac:dyDescent="0.35">
      <c r="A249" s="77">
        <f>A248+1</f>
        <v>205</v>
      </c>
      <c r="B249" s="77"/>
      <c r="C249" s="46"/>
      <c r="D249" s="38"/>
      <c r="E249" s="38">
        <v>0</v>
      </c>
      <c r="F249" s="38">
        <f>D249*(($F$139)+1)+(IF(E249&lt;101,E249,IF(E249&lt;201,E249/2,IF(E249&lt;=301,E249/3,E249/4))))</f>
        <v>0</v>
      </c>
      <c r="G249" s="77" t="str">
        <f>G248</f>
        <v>2nd Floor</v>
      </c>
      <c r="H249" s="77"/>
      <c r="I249" s="32"/>
      <c r="N249" s="32"/>
    </row>
    <row r="250" spans="1:14" s="33" customFormat="1" ht="15.75" hidden="1" customHeight="1" x14ac:dyDescent="0.35">
      <c r="A250" s="124" t="s">
        <v>154</v>
      </c>
      <c r="B250" s="125"/>
      <c r="C250" s="125"/>
      <c r="D250" s="125"/>
      <c r="E250" s="125"/>
      <c r="F250" s="125"/>
      <c r="G250" s="125"/>
      <c r="H250" s="126"/>
      <c r="I250" s="32"/>
    </row>
    <row r="251" spans="1:14" s="33" customFormat="1" hidden="1" x14ac:dyDescent="0.35">
      <c r="A251" s="90" t="str">
        <f ca="1">(SUMPRODUCT(MID(0&amp;(LEFT(A250,SUM(LEN(A250)-LEN(SUBSTITUTE(A250,{"0","1","2"},""))))), LARGE(INDEX(ISNUMBER(--MID((LEFT(A250,SUM(LEN(A250)-LEN(SUBSTITUTE(A250,{"0","1","2"},""))))), ROW(INDIRECT("1:"&amp;LEN((LEFT(A250,SUM(LEN(A250)-LEN(SUBSTITUTE(A250,{"0","1","2"},"")))))))), 1)) * ROW(INDIRECT("1:"&amp;LEN((LEFT(A250,SUM(LEN(A250)-LEN(SUBSTITUTE(A250,{"0","1","2"},"")))))))), 0), ROW(INDIRECT("1:"&amp;LEN((LEFT(A250,SUM(LEN(A250)-LEN(SUBSTITUTE(A250,{"0","1","2"},"")))))))))+1, 1) * 10^ROW(INDIRECT("1:"&amp;LEN((LEFT(A250,SUM(LEN(A250)-LEN(SUBSTITUTE(A250,{"0","1","2"},""))))))))/10))*100+1&amp;""&amp;" ,.., "&amp;""&amp;(SUMPRODUCT(MID(0&amp;(--TRIM(RIGHT(SUBSTITUTE(LEFT(A250,_xlfn.AGGREGATE(16,6,FIND({0,1,2,3,4,5,6,7,8,9},A250,ROW(INDIRECT("1:"&amp;LEN(A250)))),1))," ",REPT(" ",LEN(A250))),LEN(A250)))), LARGE(INDEX(ISNUMBER(--MID((--TRIM(RIGHT(SUBSTITUTE(LEFT(A250,_xlfn.AGGREGATE(16,6,FIND({0,1,2,3,4,5,6,7,8,9},A250,ROW(INDIRECT("1:"&amp;LEN(A250)))),1))," ",REPT(" ",LEN(A250))),LEN(A250)))), ROW(INDIRECT("1:"&amp;LEN((--TRIM(RIGHT(SUBSTITUTE(LEFT(A250,_xlfn.AGGREGATE(16,6,FIND({0,1,2,3,4,5,6,7,8,9},A250,ROW(INDIRECT("1:"&amp;LEN(A250)))),1))," ",REPT(" ",LEN(A250))),LEN(A250))))))), 1)) * ROW(INDIRECT("1:"&amp;LEN((--TRIM(RIGHT(SUBSTITUTE(LEFT(A250,_xlfn.AGGREGATE(16,6,FIND({0,1,2,3,4,5,6,7,8,9},A250,ROW(INDIRECT("1:"&amp;LEN(A250)))),1))," ",REPT(" ",LEN(A250))),LEN(A250))))))), 0), ROW(INDIRECT("1:"&amp;LEN((--TRIM(RIGHT(SUBSTITUTE(LEFT(A250,_xlfn.AGGREGATE(16,6,FIND({0,1,2,3,4,5,6,7,8,9},A250,ROW(INDIRECT("1:"&amp;LEN(A250)))),1))," ",REPT(" ",LEN(A250))),LEN(A250))))))))+1, 1) * 10^ROW(INDIRECT("1:"&amp;LEN((--TRIM(RIGHT(SUBSTITUTE(LEFT(A250,_xlfn.AGGREGATE(16,6,FIND({0,1,2,3,4,5,6,7,8,9},A250,ROW(INDIRECT("1:"&amp;LEN(A250)))),1))," ",REPT(" ",LEN(A250))),LEN(A250)))))))/10))*100+1</f>
        <v>301 ,.., 1501</v>
      </c>
      <c r="B251" s="92"/>
      <c r="C251" s="46"/>
      <c r="D251" s="38"/>
      <c r="E251" s="38">
        <v>0</v>
      </c>
      <c r="F251" s="38">
        <f>D251*(($F$139)+1)+(IF(E251&lt;101,E251,IF(E251&lt;201,E251/2,IF(E251&lt;=301,E251/3,E251/4))))</f>
        <v>0</v>
      </c>
      <c r="G251" s="90" t="str">
        <f>A250</f>
        <v>3rd, 5th, 7th, 9th, 11th, 13th, 15th Floor</v>
      </c>
      <c r="H251" s="92"/>
      <c r="I251" s="32"/>
    </row>
    <row r="252" spans="1:14" s="33" customFormat="1" hidden="1" x14ac:dyDescent="0.35">
      <c r="A252" s="90" t="str">
        <f ca="1">(SUMPRODUCT(MID(0&amp;(LEFT(A251,SUM(LEN(A251)-LEN(SUBSTITUTE(A251,{"0","1","2"},""))))), LARGE(INDEX(ISNUMBER(--MID((LEFT(A251,SUM(LEN(A251)-LEN(SUBSTITUTE(A251,{"0","1","2"},""))))), ROW(INDIRECT("1:"&amp;LEN((LEFT(A251,SUM(LEN(A251)-LEN(SUBSTITUTE(A251,{"0","1","2"},"")))))))), 1)) * ROW(INDIRECT("1:"&amp;LEN((LEFT(A251,SUM(LEN(A251)-LEN(SUBSTITUTE(A251,{"0","1","2"},"")))))))), 0), ROW(INDIRECT("1:"&amp;LEN((LEFT(A251,SUM(LEN(A251)-LEN(SUBSTITUTE(A251,{"0","1","2"},"")))))))))+1, 1) * 10^ROW(INDIRECT("1:"&amp;LEN((LEFT(A251,SUM(LEN(A251)-LEN(SUBSTITUTE(A251,{"0","1","2"},""))))))))/10))*1+1&amp;""&amp;" ,.., "&amp;""&amp;(SUMPRODUCT(MID(0&amp;(--TRIM(RIGHT(SUBSTITUTE(LEFT(A251,_xlfn.AGGREGATE(16,6,FIND({0,1,2,3,4,5,6,7,8,9},A251,ROW(INDIRECT("1:"&amp;LEN(A251)))),1))," ",REPT(" ",LEN(A251))),LEN(A251)))), LARGE(INDEX(ISNUMBER(--MID((--TRIM(RIGHT(SUBSTITUTE(LEFT(A251,_xlfn.AGGREGATE(16,6,FIND({0,1,2,3,4,5,6,7,8,9},A251,ROW(INDIRECT("1:"&amp;LEN(A251)))),1))," ",REPT(" ",LEN(A251))),LEN(A251)))), ROW(INDIRECT("1:"&amp;LEN((--TRIM(RIGHT(SUBSTITUTE(LEFT(A251,_xlfn.AGGREGATE(16,6,FIND({0,1,2,3,4,5,6,7,8,9},A251,ROW(INDIRECT("1:"&amp;LEN(A251)))),1))," ",REPT(" ",LEN(A251))),LEN(A251))))))), 1)) * ROW(INDIRECT("1:"&amp;LEN((--TRIM(RIGHT(SUBSTITUTE(LEFT(A251,_xlfn.AGGREGATE(16,6,FIND({0,1,2,3,4,5,6,7,8,9},A251,ROW(INDIRECT("1:"&amp;LEN(A251)))),1))," ",REPT(" ",LEN(A251))),LEN(A251))))))), 0), ROW(INDIRECT("1:"&amp;LEN((--TRIM(RIGHT(SUBSTITUTE(LEFT(A251,_xlfn.AGGREGATE(16,6,FIND({0,1,2,3,4,5,6,7,8,9},A251,ROW(INDIRECT("1:"&amp;LEN(A251)))),1))," ",REPT(" ",LEN(A251))),LEN(A251))))))))+1, 1) * 10^ROW(INDIRECT("1:"&amp;LEN((--TRIM(RIGHT(SUBSTITUTE(LEFT(A251,_xlfn.AGGREGATE(16,6,FIND({0,1,2,3,4,5,6,7,8,9},A251,ROW(INDIRECT("1:"&amp;LEN(A251)))),1))," ",REPT(" ",LEN(A251))),LEN(A251)))))))/10))*1+1</f>
        <v>302 ,.., 1502</v>
      </c>
      <c r="B252" s="92"/>
      <c r="C252" s="46"/>
      <c r="D252" s="38"/>
      <c r="E252" s="38">
        <v>0</v>
      </c>
      <c r="F252" s="38">
        <f>D252*(($F$139)+1)+(IF(E252&lt;101,E252,IF(E252&lt;201,E252/2,IF(E252&lt;=301,E252/3,E252/4))))</f>
        <v>0</v>
      </c>
      <c r="G252" s="90" t="str">
        <f>G251</f>
        <v>3rd, 5th, 7th, 9th, 11th, 13th, 15th Floor</v>
      </c>
      <c r="H252" s="92"/>
      <c r="I252" s="32"/>
    </row>
    <row r="253" spans="1:14" s="33" customFormat="1" ht="15.75" hidden="1" customHeight="1" x14ac:dyDescent="0.35">
      <c r="A253" s="90" t="str">
        <f ca="1">(SUMPRODUCT(MID(0&amp;(LEFT(A252,SUM(LEN(A252)-LEN(SUBSTITUTE(A252,{"0","1","2"},""))))), LARGE(INDEX(ISNUMBER(--MID((LEFT(A252,SUM(LEN(A252)-LEN(SUBSTITUTE(A252,{"0","1","2"},""))))), ROW(INDIRECT("1:"&amp;LEN((LEFT(A252,SUM(LEN(A252)-LEN(SUBSTITUTE(A252,{"0","1","2"},"")))))))), 1)) * ROW(INDIRECT("1:"&amp;LEN((LEFT(A252,SUM(LEN(A252)-LEN(SUBSTITUTE(A252,{"0","1","2"},"")))))))), 0), ROW(INDIRECT("1:"&amp;LEN((LEFT(A252,SUM(LEN(A252)-LEN(SUBSTITUTE(A252,{"0","1","2"},"")))))))))+1, 1) * 10^ROW(INDIRECT("1:"&amp;LEN((LEFT(A252,SUM(LEN(A252)-LEN(SUBSTITUTE(A252,{"0","1","2"},""))))))))/10))*1+1&amp;""&amp;" ,.., "&amp;""&amp;(SUMPRODUCT(MID(0&amp;(--TRIM(RIGHT(SUBSTITUTE(LEFT(A252,_xlfn.AGGREGATE(16,6,FIND({0,1,2,3,4,5,6,7,8,9},A252,ROW(INDIRECT("1:"&amp;LEN(A252)))),1))," ",REPT(" ",LEN(A252))),LEN(A252)))), LARGE(INDEX(ISNUMBER(--MID((--TRIM(RIGHT(SUBSTITUTE(LEFT(A252,_xlfn.AGGREGATE(16,6,FIND({0,1,2,3,4,5,6,7,8,9},A252,ROW(INDIRECT("1:"&amp;LEN(A252)))),1))," ",REPT(" ",LEN(A252))),LEN(A252)))), ROW(INDIRECT("1:"&amp;LEN((--TRIM(RIGHT(SUBSTITUTE(LEFT(A252,_xlfn.AGGREGATE(16,6,FIND({0,1,2,3,4,5,6,7,8,9},A252,ROW(INDIRECT("1:"&amp;LEN(A252)))),1))," ",REPT(" ",LEN(A252))),LEN(A252))))))), 1)) * ROW(INDIRECT("1:"&amp;LEN((--TRIM(RIGHT(SUBSTITUTE(LEFT(A252,_xlfn.AGGREGATE(16,6,FIND({0,1,2,3,4,5,6,7,8,9},A252,ROW(INDIRECT("1:"&amp;LEN(A252)))),1))," ",REPT(" ",LEN(A252))),LEN(A252))))))), 0), ROW(INDIRECT("1:"&amp;LEN((--TRIM(RIGHT(SUBSTITUTE(LEFT(A252,_xlfn.AGGREGATE(16,6,FIND({0,1,2,3,4,5,6,7,8,9},A252,ROW(INDIRECT("1:"&amp;LEN(A252)))),1))," ",REPT(" ",LEN(A252))),LEN(A252))))))))+1, 1) * 10^ROW(INDIRECT("1:"&amp;LEN((--TRIM(RIGHT(SUBSTITUTE(LEFT(A252,_xlfn.AGGREGATE(16,6,FIND({0,1,2,3,4,5,6,7,8,9},A252,ROW(INDIRECT("1:"&amp;LEN(A252)))),1))," ",REPT(" ",LEN(A252))),LEN(A252)))))))/10))*1+1</f>
        <v>303 ,.., 1503</v>
      </c>
      <c r="B253" s="92"/>
      <c r="C253" s="46"/>
      <c r="D253" s="38"/>
      <c r="E253" s="38">
        <v>0</v>
      </c>
      <c r="F253" s="38">
        <f>D253*(($F$139)+1)+(IF(E253&lt;101,E253,IF(E253&lt;201,E253/2,IF(E253&lt;=301,E253/3,E253/4))))</f>
        <v>0</v>
      </c>
      <c r="G253" s="90" t="str">
        <f>G252</f>
        <v>3rd, 5th, 7th, 9th, 11th, 13th, 15th Floor</v>
      </c>
      <c r="H253" s="92"/>
      <c r="I253" s="32"/>
    </row>
    <row r="254" spans="1:14" s="33" customFormat="1" ht="15.75" hidden="1" customHeight="1" x14ac:dyDescent="0.35">
      <c r="A254" s="90" t="str">
        <f ca="1">(SUMPRODUCT(MID(0&amp;(LEFT(A253,SUM(LEN(A253)-LEN(SUBSTITUTE(A253,{"0","1","2"},""))))), LARGE(INDEX(ISNUMBER(--MID((LEFT(A253,SUM(LEN(A253)-LEN(SUBSTITUTE(A253,{"0","1","2"},""))))), ROW(INDIRECT("1:"&amp;LEN((LEFT(A253,SUM(LEN(A253)-LEN(SUBSTITUTE(A253,{"0","1","2"},"")))))))), 1)) * ROW(INDIRECT("1:"&amp;LEN((LEFT(A253,SUM(LEN(A253)-LEN(SUBSTITUTE(A253,{"0","1","2"},"")))))))), 0), ROW(INDIRECT("1:"&amp;LEN((LEFT(A253,SUM(LEN(A253)-LEN(SUBSTITUTE(A253,{"0","1","2"},"")))))))))+1, 1) * 10^ROW(INDIRECT("1:"&amp;LEN((LEFT(A253,SUM(LEN(A253)-LEN(SUBSTITUTE(A253,{"0","1","2"},""))))))))/10))*1+1&amp;""&amp;" ,.., "&amp;""&amp;(SUMPRODUCT(MID(0&amp;(--TRIM(RIGHT(SUBSTITUTE(LEFT(A253,_xlfn.AGGREGATE(16,6,FIND({0,1,2,3,4,5,6,7,8,9},A253,ROW(INDIRECT("1:"&amp;LEN(A253)))),1))," ",REPT(" ",LEN(A253))),LEN(A253)))), LARGE(INDEX(ISNUMBER(--MID((--TRIM(RIGHT(SUBSTITUTE(LEFT(A253,_xlfn.AGGREGATE(16,6,FIND({0,1,2,3,4,5,6,7,8,9},A253,ROW(INDIRECT("1:"&amp;LEN(A253)))),1))," ",REPT(" ",LEN(A253))),LEN(A253)))), ROW(INDIRECT("1:"&amp;LEN((--TRIM(RIGHT(SUBSTITUTE(LEFT(A253,_xlfn.AGGREGATE(16,6,FIND({0,1,2,3,4,5,6,7,8,9},A253,ROW(INDIRECT("1:"&amp;LEN(A253)))),1))," ",REPT(" ",LEN(A253))),LEN(A253))))))), 1)) * ROW(INDIRECT("1:"&amp;LEN((--TRIM(RIGHT(SUBSTITUTE(LEFT(A253,_xlfn.AGGREGATE(16,6,FIND({0,1,2,3,4,5,6,7,8,9},A253,ROW(INDIRECT("1:"&amp;LEN(A253)))),1))," ",REPT(" ",LEN(A253))),LEN(A253))))))), 0), ROW(INDIRECT("1:"&amp;LEN((--TRIM(RIGHT(SUBSTITUTE(LEFT(A253,_xlfn.AGGREGATE(16,6,FIND({0,1,2,3,4,5,6,7,8,9},A253,ROW(INDIRECT("1:"&amp;LEN(A253)))),1))," ",REPT(" ",LEN(A253))),LEN(A253))))))))+1, 1) * 10^ROW(INDIRECT("1:"&amp;LEN((--TRIM(RIGHT(SUBSTITUTE(LEFT(A253,_xlfn.AGGREGATE(16,6,FIND({0,1,2,3,4,5,6,7,8,9},A253,ROW(INDIRECT("1:"&amp;LEN(A253)))),1))," ",REPT(" ",LEN(A253))),LEN(A253)))))))/10))*1+1</f>
        <v>304 ,.., 1504</v>
      </c>
      <c r="B254" s="92"/>
      <c r="C254" s="46"/>
      <c r="D254" s="38"/>
      <c r="E254" s="38">
        <v>0</v>
      </c>
      <c r="F254" s="38">
        <f>D254*(($F$139)+1)+(IF(E254&lt;101,E254,IF(E254&lt;201,E254/2,IF(E254&lt;=301,E254/3,E254/4))))</f>
        <v>0</v>
      </c>
      <c r="G254" s="90" t="str">
        <f>G253</f>
        <v>3rd, 5th, 7th, 9th, 11th, 13th, 15th Floor</v>
      </c>
      <c r="H254" s="92"/>
      <c r="I254" s="32"/>
    </row>
    <row r="255" spans="1:14" s="33" customFormat="1" ht="15.75" hidden="1" customHeight="1" x14ac:dyDescent="0.35">
      <c r="A255" s="90" t="str">
        <f ca="1">(SUMPRODUCT(MID(0&amp;(LEFT(A254,SUM(LEN(A254)-LEN(SUBSTITUTE(A254,{"0","1","2"},""))))), LARGE(INDEX(ISNUMBER(--MID((LEFT(A254,SUM(LEN(A254)-LEN(SUBSTITUTE(A254,{"0","1","2"},""))))), ROW(INDIRECT("1:"&amp;LEN((LEFT(A254,SUM(LEN(A254)-LEN(SUBSTITUTE(A254,{"0","1","2"},"")))))))), 1)) * ROW(INDIRECT("1:"&amp;LEN((LEFT(A254,SUM(LEN(A254)-LEN(SUBSTITUTE(A254,{"0","1","2"},"")))))))), 0), ROW(INDIRECT("1:"&amp;LEN((LEFT(A254,SUM(LEN(A254)-LEN(SUBSTITUTE(A254,{"0","1","2"},"")))))))))+1, 1) * 10^ROW(INDIRECT("1:"&amp;LEN((LEFT(A254,SUM(LEN(A254)-LEN(SUBSTITUTE(A254,{"0","1","2"},""))))))))/10))*1+1&amp;""&amp;" ,.., "&amp;""&amp;(SUMPRODUCT(MID(0&amp;(--TRIM(RIGHT(SUBSTITUTE(LEFT(A254,_xlfn.AGGREGATE(16,6,FIND({0,1,2,3,4,5,6,7,8,9},A254,ROW(INDIRECT("1:"&amp;LEN(A254)))),1))," ",REPT(" ",LEN(A254))),LEN(A254)))), LARGE(INDEX(ISNUMBER(--MID((--TRIM(RIGHT(SUBSTITUTE(LEFT(A254,_xlfn.AGGREGATE(16,6,FIND({0,1,2,3,4,5,6,7,8,9},A254,ROW(INDIRECT("1:"&amp;LEN(A254)))),1))," ",REPT(" ",LEN(A254))),LEN(A254)))), ROW(INDIRECT("1:"&amp;LEN((--TRIM(RIGHT(SUBSTITUTE(LEFT(A254,_xlfn.AGGREGATE(16,6,FIND({0,1,2,3,4,5,6,7,8,9},A254,ROW(INDIRECT("1:"&amp;LEN(A254)))),1))," ",REPT(" ",LEN(A254))),LEN(A254))))))), 1)) * ROW(INDIRECT("1:"&amp;LEN((--TRIM(RIGHT(SUBSTITUTE(LEFT(A254,_xlfn.AGGREGATE(16,6,FIND({0,1,2,3,4,5,6,7,8,9},A254,ROW(INDIRECT("1:"&amp;LEN(A254)))),1))," ",REPT(" ",LEN(A254))),LEN(A254))))))), 0), ROW(INDIRECT("1:"&amp;LEN((--TRIM(RIGHT(SUBSTITUTE(LEFT(A254,_xlfn.AGGREGATE(16,6,FIND({0,1,2,3,4,5,6,7,8,9},A254,ROW(INDIRECT("1:"&amp;LEN(A254)))),1))," ",REPT(" ",LEN(A254))),LEN(A254))))))))+1, 1) * 10^ROW(INDIRECT("1:"&amp;LEN((--TRIM(RIGHT(SUBSTITUTE(LEFT(A254,_xlfn.AGGREGATE(16,6,FIND({0,1,2,3,4,5,6,7,8,9},A254,ROW(INDIRECT("1:"&amp;LEN(A254)))),1))," ",REPT(" ",LEN(A254))),LEN(A254)))))))/10))*1+1</f>
        <v>305 ,.., 1505</v>
      </c>
      <c r="B255" s="92"/>
      <c r="C255" s="46"/>
      <c r="D255" s="38"/>
      <c r="E255" s="38">
        <v>0</v>
      </c>
      <c r="F255" s="38">
        <f>D255*(($F$139)+1)+(IF(E255&lt;101,E255,IF(E255&lt;201,E255/2,IF(E255&lt;=301,E255/3,E255/4))))</f>
        <v>0</v>
      </c>
      <c r="G255" s="90" t="str">
        <f>G254</f>
        <v>3rd, 5th, 7th, 9th, 11th, 13th, 15th Floor</v>
      </c>
      <c r="H255" s="92"/>
      <c r="I255" s="32"/>
    </row>
    <row r="256" spans="1:14" s="33" customFormat="1" hidden="1" x14ac:dyDescent="0.35">
      <c r="A256" s="124" t="s">
        <v>148</v>
      </c>
      <c r="B256" s="125"/>
      <c r="C256" s="125"/>
      <c r="D256" s="125"/>
      <c r="E256" s="125"/>
      <c r="F256" s="125"/>
      <c r="G256" s="125"/>
      <c r="H256" s="126"/>
      <c r="I256" s="32"/>
    </row>
    <row r="257" spans="1:9" s="33" customFormat="1" hidden="1" x14ac:dyDescent="0.35">
      <c r="A257" s="90" t="str">
        <f ca="1">(SUMPRODUCT(MID(0&amp;(LEFT(A256,SUM(LEN(A256)-LEN(SUBSTITUTE(A256,{"0","1","2"},""))))), LARGE(INDEX(ISNUMBER(--MID((LEFT(A256,SUM(LEN(A256)-LEN(SUBSTITUTE(A256,{"0","1","2"},""))))), ROW(INDIRECT("1:"&amp;LEN((LEFT(A256,SUM(LEN(A256)-LEN(SUBSTITUTE(A256,{"0","1","2"},"")))))))), 1)) * ROW(INDIRECT("1:"&amp;LEN((LEFT(A256,SUM(LEN(A256)-LEN(SUBSTITUTE(A256,{"0","1","2"},"")))))))), 0), ROW(INDIRECT("1:"&amp;LEN((LEFT(A256,SUM(LEN(A256)-LEN(SUBSTITUTE(A256,{"0","1","2"},"")))))))))+1, 1) * 10^ROW(INDIRECT("1:"&amp;LEN((LEFT(A256,SUM(LEN(A256)-LEN(SUBSTITUTE(A256,{"0","1","2"},""))))))))/10))*100+1&amp;""&amp;" to "&amp;""&amp;(SUMPRODUCT(MID(0&amp;(--TRIM(RIGHT(SUBSTITUTE(LEFT(A256,_xlfn.AGGREGATE(16,6,FIND({0,1,2,3,4,5,6,7,8,9},A256,ROW(INDIRECT("1:"&amp;LEN(A256)))),1))," ",REPT(" ",LEN(A256))),LEN(A256)))), LARGE(INDEX(ISNUMBER(--MID((--TRIM(RIGHT(SUBSTITUTE(LEFT(A256,_xlfn.AGGREGATE(16,6,FIND({0,1,2,3,4,5,6,7,8,9},A256,ROW(INDIRECT("1:"&amp;LEN(A256)))),1))," ",REPT(" ",LEN(A256))),LEN(A256)))), ROW(INDIRECT("1:"&amp;LEN((--TRIM(RIGHT(SUBSTITUTE(LEFT(A256,_xlfn.AGGREGATE(16,6,FIND({0,1,2,3,4,5,6,7,8,9},A256,ROW(INDIRECT("1:"&amp;LEN(A256)))),1))," ",REPT(" ",LEN(A256))),LEN(A256))))))), 1)) * ROW(INDIRECT("1:"&amp;LEN((--TRIM(RIGHT(SUBSTITUTE(LEFT(A256,_xlfn.AGGREGATE(16,6,FIND({0,1,2,3,4,5,6,7,8,9},A256,ROW(INDIRECT("1:"&amp;LEN(A256)))),1))," ",REPT(" ",LEN(A256))),LEN(A256))))))), 0), ROW(INDIRECT("1:"&amp;LEN((--TRIM(RIGHT(SUBSTITUTE(LEFT(A256,_xlfn.AGGREGATE(16,6,FIND({0,1,2,3,4,5,6,7,8,9},A256,ROW(INDIRECT("1:"&amp;LEN(A256)))),1))," ",REPT(" ",LEN(A256))),LEN(A256))))))))+1, 1) * 10^ROW(INDIRECT("1:"&amp;LEN((--TRIM(RIGHT(SUBSTITUTE(LEFT(A256,_xlfn.AGGREGATE(16,6,FIND({0,1,2,3,4,5,6,7,8,9},A256,ROW(INDIRECT("1:"&amp;LEN(A256)))),1))," ",REPT(" ",LEN(A256))),LEN(A256)))))))/10))*100+1</f>
        <v>201 to 501</v>
      </c>
      <c r="B257" s="92"/>
      <c r="C257" s="46"/>
      <c r="D257" s="38"/>
      <c r="E257" s="38">
        <v>0</v>
      </c>
      <c r="F257" s="38">
        <f>D257*(($F$139)+1)+(IF(E257&lt;101,E257,IF(E257&lt;201,E257/2,IF(E257&lt;=301,E257/3,E257/4))))</f>
        <v>0</v>
      </c>
      <c r="G257" s="90" t="str">
        <f>A256</f>
        <v>2nd to 5th Floor</v>
      </c>
      <c r="H257" s="92"/>
      <c r="I257" s="32"/>
    </row>
    <row r="258" spans="1:9" s="33" customFormat="1" hidden="1" x14ac:dyDescent="0.35">
      <c r="A258" s="90" t="str">
        <f ca="1">(SUMPRODUCT(MID(0&amp;(LEFT(A257,SUM(LEN(A257)-LEN(SUBSTITUTE(A257,{"0","1","2"},""))))), LARGE(INDEX(ISNUMBER(--MID((LEFT(A257,SUM(LEN(A257)-LEN(SUBSTITUTE(A257,{"0","1","2"},""))))), ROW(INDIRECT("1:"&amp;LEN((LEFT(A257,SUM(LEN(A257)-LEN(SUBSTITUTE(A257,{"0","1","2"},"")))))))), 1)) * ROW(INDIRECT("1:"&amp;LEN((LEFT(A257,SUM(LEN(A257)-LEN(SUBSTITUTE(A257,{"0","1","2"},"")))))))), 0), ROW(INDIRECT("1:"&amp;LEN((LEFT(A257,SUM(LEN(A257)-LEN(SUBSTITUTE(A257,{"0","1","2"},"")))))))))+1, 1) * 10^ROW(INDIRECT("1:"&amp;LEN((LEFT(A257,SUM(LEN(A257)-LEN(SUBSTITUTE(A257,{"0","1","2"},""))))))))/10))*1+1&amp;""&amp;" to "&amp;""&amp;(SUMPRODUCT(MID(0&amp;(--TRIM(RIGHT(SUBSTITUTE(LEFT(A257,_xlfn.AGGREGATE(16,6,FIND({0,1,2,3,4,5,6,7,8,9},A257,ROW(INDIRECT("1:"&amp;LEN(A257)))),1))," ",REPT(" ",LEN(A257))),LEN(A257)))), LARGE(INDEX(ISNUMBER(--MID((--TRIM(RIGHT(SUBSTITUTE(LEFT(A257,_xlfn.AGGREGATE(16,6,FIND({0,1,2,3,4,5,6,7,8,9},A257,ROW(INDIRECT("1:"&amp;LEN(A257)))),1))," ",REPT(" ",LEN(A257))),LEN(A257)))), ROW(INDIRECT("1:"&amp;LEN((--TRIM(RIGHT(SUBSTITUTE(LEFT(A257,_xlfn.AGGREGATE(16,6,FIND({0,1,2,3,4,5,6,7,8,9},A257,ROW(INDIRECT("1:"&amp;LEN(A257)))),1))," ",REPT(" ",LEN(A257))),LEN(A257))))))), 1)) * ROW(INDIRECT("1:"&amp;LEN((--TRIM(RIGHT(SUBSTITUTE(LEFT(A257,_xlfn.AGGREGATE(16,6,FIND({0,1,2,3,4,5,6,7,8,9},A257,ROW(INDIRECT("1:"&amp;LEN(A257)))),1))," ",REPT(" ",LEN(A257))),LEN(A257))))))), 0), ROW(INDIRECT("1:"&amp;LEN((--TRIM(RIGHT(SUBSTITUTE(LEFT(A257,_xlfn.AGGREGATE(16,6,FIND({0,1,2,3,4,5,6,7,8,9},A257,ROW(INDIRECT("1:"&amp;LEN(A257)))),1))," ",REPT(" ",LEN(A257))),LEN(A257))))))))+1, 1) * 10^ROW(INDIRECT("1:"&amp;LEN((--TRIM(RIGHT(SUBSTITUTE(LEFT(A257,_xlfn.AGGREGATE(16,6,FIND({0,1,2,3,4,5,6,7,8,9},A257,ROW(INDIRECT("1:"&amp;LEN(A257)))),1))," ",REPT(" ",LEN(A257))),LEN(A257)))))))/10))*1+1</f>
        <v>202 to 502</v>
      </c>
      <c r="B258" s="92"/>
      <c r="C258" s="46"/>
      <c r="D258" s="38"/>
      <c r="E258" s="38">
        <v>0</v>
      </c>
      <c r="F258" s="38">
        <f>D258*(($F$139)+1)+(IF(E258&lt;101,E258,IF(E258&lt;201,E258/2,IF(E258&lt;=301,E258/3,E258/4))))</f>
        <v>0</v>
      </c>
      <c r="G258" s="90" t="str">
        <f>G257</f>
        <v>2nd to 5th Floor</v>
      </c>
      <c r="H258" s="92"/>
      <c r="I258" s="32"/>
    </row>
    <row r="259" spans="1:9" s="33" customFormat="1" hidden="1" x14ac:dyDescent="0.35">
      <c r="A259" s="90" t="str">
        <f ca="1">(SUMPRODUCT(MID(0&amp;(LEFT(A258,SUM(LEN(A258)-LEN(SUBSTITUTE(A258,{"0","1","2"},""))))), LARGE(INDEX(ISNUMBER(--MID((LEFT(A258,SUM(LEN(A258)-LEN(SUBSTITUTE(A258,{"0","1","2"},""))))), ROW(INDIRECT("1:"&amp;LEN((LEFT(A258,SUM(LEN(A258)-LEN(SUBSTITUTE(A258,{"0","1","2"},"")))))))), 1)) * ROW(INDIRECT("1:"&amp;LEN((LEFT(A258,SUM(LEN(A258)-LEN(SUBSTITUTE(A258,{"0","1","2"},"")))))))), 0), ROW(INDIRECT("1:"&amp;LEN((LEFT(A258,SUM(LEN(A258)-LEN(SUBSTITUTE(A258,{"0","1","2"},"")))))))))+1, 1) * 10^ROW(INDIRECT("1:"&amp;LEN((LEFT(A258,SUM(LEN(A258)-LEN(SUBSTITUTE(A258,{"0","1","2"},""))))))))/10))*1+1&amp;""&amp;" to "&amp;""&amp;(SUMPRODUCT(MID(0&amp;(--TRIM(RIGHT(SUBSTITUTE(LEFT(A258,_xlfn.AGGREGATE(16,6,FIND({0,1,2,3,4,5,6,7,8,9},A258,ROW(INDIRECT("1:"&amp;LEN(A258)))),1))," ",REPT(" ",LEN(A258))),LEN(A258)))), LARGE(INDEX(ISNUMBER(--MID((--TRIM(RIGHT(SUBSTITUTE(LEFT(A258,_xlfn.AGGREGATE(16,6,FIND({0,1,2,3,4,5,6,7,8,9},A258,ROW(INDIRECT("1:"&amp;LEN(A258)))),1))," ",REPT(" ",LEN(A258))),LEN(A258)))), ROW(INDIRECT("1:"&amp;LEN((--TRIM(RIGHT(SUBSTITUTE(LEFT(A258,_xlfn.AGGREGATE(16,6,FIND({0,1,2,3,4,5,6,7,8,9},A258,ROW(INDIRECT("1:"&amp;LEN(A258)))),1))," ",REPT(" ",LEN(A258))),LEN(A258))))))), 1)) * ROW(INDIRECT("1:"&amp;LEN((--TRIM(RIGHT(SUBSTITUTE(LEFT(A258,_xlfn.AGGREGATE(16,6,FIND({0,1,2,3,4,5,6,7,8,9},A258,ROW(INDIRECT("1:"&amp;LEN(A258)))),1))," ",REPT(" ",LEN(A258))),LEN(A258))))))), 0), ROW(INDIRECT("1:"&amp;LEN((--TRIM(RIGHT(SUBSTITUTE(LEFT(A258,_xlfn.AGGREGATE(16,6,FIND({0,1,2,3,4,5,6,7,8,9},A258,ROW(INDIRECT("1:"&amp;LEN(A258)))),1))," ",REPT(" ",LEN(A258))),LEN(A258))))))))+1, 1) * 10^ROW(INDIRECT("1:"&amp;LEN((--TRIM(RIGHT(SUBSTITUTE(LEFT(A258,_xlfn.AGGREGATE(16,6,FIND({0,1,2,3,4,5,6,7,8,9},A258,ROW(INDIRECT("1:"&amp;LEN(A258)))),1))," ",REPT(" ",LEN(A258))),LEN(A258)))))))/10))*1+1</f>
        <v>203 to 503</v>
      </c>
      <c r="B259" s="92"/>
      <c r="C259" s="46"/>
      <c r="D259" s="38"/>
      <c r="E259" s="38">
        <v>0</v>
      </c>
      <c r="F259" s="38">
        <f>D259*(($F$139)+1)+(IF(E259&lt;101,E259,IF(E259&lt;201,E259/2,IF(E259&lt;=301,E259/3,E259/4))))</f>
        <v>0</v>
      </c>
      <c r="G259" s="90" t="str">
        <f>G258</f>
        <v>2nd to 5th Floor</v>
      </c>
      <c r="H259" s="92"/>
      <c r="I259" s="32"/>
    </row>
    <row r="260" spans="1:9" s="33" customFormat="1" hidden="1" x14ac:dyDescent="0.35">
      <c r="A260" s="90" t="str">
        <f ca="1">(SUMPRODUCT(MID(0&amp;(LEFT(A259,SUM(LEN(A259)-LEN(SUBSTITUTE(A259,{"0","1","2"},""))))), LARGE(INDEX(ISNUMBER(--MID((LEFT(A259,SUM(LEN(A259)-LEN(SUBSTITUTE(A259,{"0","1","2"},""))))), ROW(INDIRECT("1:"&amp;LEN((LEFT(A259,SUM(LEN(A259)-LEN(SUBSTITUTE(A259,{"0","1","2"},"")))))))), 1)) * ROW(INDIRECT("1:"&amp;LEN((LEFT(A259,SUM(LEN(A259)-LEN(SUBSTITUTE(A259,{"0","1","2"},"")))))))), 0), ROW(INDIRECT("1:"&amp;LEN((LEFT(A259,SUM(LEN(A259)-LEN(SUBSTITUTE(A259,{"0","1","2"},"")))))))))+1, 1) * 10^ROW(INDIRECT("1:"&amp;LEN((LEFT(A259,SUM(LEN(A259)-LEN(SUBSTITUTE(A259,{"0","1","2"},""))))))))/10))*1+1&amp;""&amp;" to "&amp;""&amp;(SUMPRODUCT(MID(0&amp;(--TRIM(RIGHT(SUBSTITUTE(LEFT(A259,_xlfn.AGGREGATE(16,6,FIND({0,1,2,3,4,5,6,7,8,9},A259,ROW(INDIRECT("1:"&amp;LEN(A259)))),1))," ",REPT(" ",LEN(A259))),LEN(A259)))), LARGE(INDEX(ISNUMBER(--MID((--TRIM(RIGHT(SUBSTITUTE(LEFT(A259,_xlfn.AGGREGATE(16,6,FIND({0,1,2,3,4,5,6,7,8,9},A259,ROW(INDIRECT("1:"&amp;LEN(A259)))),1))," ",REPT(" ",LEN(A259))),LEN(A259)))), ROW(INDIRECT("1:"&amp;LEN((--TRIM(RIGHT(SUBSTITUTE(LEFT(A259,_xlfn.AGGREGATE(16,6,FIND({0,1,2,3,4,5,6,7,8,9},A259,ROW(INDIRECT("1:"&amp;LEN(A259)))),1))," ",REPT(" ",LEN(A259))),LEN(A259))))))), 1)) * ROW(INDIRECT("1:"&amp;LEN((--TRIM(RIGHT(SUBSTITUTE(LEFT(A259,_xlfn.AGGREGATE(16,6,FIND({0,1,2,3,4,5,6,7,8,9},A259,ROW(INDIRECT("1:"&amp;LEN(A259)))),1))," ",REPT(" ",LEN(A259))),LEN(A259))))))), 0), ROW(INDIRECT("1:"&amp;LEN((--TRIM(RIGHT(SUBSTITUTE(LEFT(A259,_xlfn.AGGREGATE(16,6,FIND({0,1,2,3,4,5,6,7,8,9},A259,ROW(INDIRECT("1:"&amp;LEN(A259)))),1))," ",REPT(" ",LEN(A259))),LEN(A259))))))))+1, 1) * 10^ROW(INDIRECT("1:"&amp;LEN((--TRIM(RIGHT(SUBSTITUTE(LEFT(A259,_xlfn.AGGREGATE(16,6,FIND({0,1,2,3,4,5,6,7,8,9},A259,ROW(INDIRECT("1:"&amp;LEN(A259)))),1))," ",REPT(" ",LEN(A259))),LEN(A259)))))))/10))*1+1</f>
        <v>204 to 504</v>
      </c>
      <c r="B260" s="92"/>
      <c r="C260" s="46"/>
      <c r="D260" s="38"/>
      <c r="E260" s="38">
        <v>0</v>
      </c>
      <c r="F260" s="38">
        <f>D260*(($F$139)+1)+(IF(E260&lt;101,E260,IF(E260&lt;201,E260/2,IF(E260&lt;=301,E260/3,E260/4))))</f>
        <v>0</v>
      </c>
      <c r="G260" s="90" t="str">
        <f>G259</f>
        <v>2nd to 5th Floor</v>
      </c>
      <c r="H260" s="92"/>
      <c r="I260" s="32"/>
    </row>
    <row r="261" spans="1:9" s="33" customFormat="1" hidden="1" x14ac:dyDescent="0.35">
      <c r="A261" s="90" t="str">
        <f ca="1">(SUMPRODUCT(MID(0&amp;(LEFT(A260,SUM(LEN(A260)-LEN(SUBSTITUTE(A260,{"0","1","2"},""))))), LARGE(INDEX(ISNUMBER(--MID((LEFT(A260,SUM(LEN(A260)-LEN(SUBSTITUTE(A260,{"0","1","2"},""))))), ROW(INDIRECT("1:"&amp;LEN((LEFT(A260,SUM(LEN(A260)-LEN(SUBSTITUTE(A260,{"0","1","2"},"")))))))), 1)) * ROW(INDIRECT("1:"&amp;LEN((LEFT(A260,SUM(LEN(A260)-LEN(SUBSTITUTE(A260,{"0","1","2"},"")))))))), 0), ROW(INDIRECT("1:"&amp;LEN((LEFT(A260,SUM(LEN(A260)-LEN(SUBSTITUTE(A260,{"0","1","2"},"")))))))))+1, 1) * 10^ROW(INDIRECT("1:"&amp;LEN((LEFT(A260,SUM(LEN(A260)-LEN(SUBSTITUTE(A260,{"0","1","2"},""))))))))/10))*1+1&amp;""&amp;" to "&amp;""&amp;(SUMPRODUCT(MID(0&amp;(--TRIM(RIGHT(SUBSTITUTE(LEFT(A260,_xlfn.AGGREGATE(16,6,FIND({0,1,2,3,4,5,6,7,8,9},A260,ROW(INDIRECT("1:"&amp;LEN(A260)))),1))," ",REPT(" ",LEN(A260))),LEN(A260)))), LARGE(INDEX(ISNUMBER(--MID((--TRIM(RIGHT(SUBSTITUTE(LEFT(A260,_xlfn.AGGREGATE(16,6,FIND({0,1,2,3,4,5,6,7,8,9},A260,ROW(INDIRECT("1:"&amp;LEN(A260)))),1))," ",REPT(" ",LEN(A260))),LEN(A260)))), ROW(INDIRECT("1:"&amp;LEN((--TRIM(RIGHT(SUBSTITUTE(LEFT(A260,_xlfn.AGGREGATE(16,6,FIND({0,1,2,3,4,5,6,7,8,9},A260,ROW(INDIRECT("1:"&amp;LEN(A260)))),1))," ",REPT(" ",LEN(A260))),LEN(A260))))))), 1)) * ROW(INDIRECT("1:"&amp;LEN((--TRIM(RIGHT(SUBSTITUTE(LEFT(A260,_xlfn.AGGREGATE(16,6,FIND({0,1,2,3,4,5,6,7,8,9},A260,ROW(INDIRECT("1:"&amp;LEN(A260)))),1))," ",REPT(" ",LEN(A260))),LEN(A260))))))), 0), ROW(INDIRECT("1:"&amp;LEN((--TRIM(RIGHT(SUBSTITUTE(LEFT(A260,_xlfn.AGGREGATE(16,6,FIND({0,1,2,3,4,5,6,7,8,9},A260,ROW(INDIRECT("1:"&amp;LEN(A260)))),1))," ",REPT(" ",LEN(A260))),LEN(A260))))))))+1, 1) * 10^ROW(INDIRECT("1:"&amp;LEN((--TRIM(RIGHT(SUBSTITUTE(LEFT(A260,_xlfn.AGGREGATE(16,6,FIND({0,1,2,3,4,5,6,7,8,9},A260,ROW(INDIRECT("1:"&amp;LEN(A260)))),1))," ",REPT(" ",LEN(A260))),LEN(A260)))))))/10))*1+1</f>
        <v>205 to 505</v>
      </c>
      <c r="B261" s="92"/>
      <c r="C261" s="46"/>
      <c r="D261" s="38"/>
      <c r="E261" s="38">
        <v>0</v>
      </c>
      <c r="F261" s="38">
        <f>D261*(($F$139)+1)+(IF(E261&lt;101,E261,IF(E261&lt;201,E261/2,IF(E261&lt;=301,E261/3,E261/4))))</f>
        <v>0</v>
      </c>
      <c r="G261" s="90" t="str">
        <f>G260</f>
        <v>2nd to 5th Floor</v>
      </c>
      <c r="H261" s="92"/>
      <c r="I261" s="32"/>
    </row>
    <row r="262" spans="1:9" s="33" customFormat="1" hidden="1" x14ac:dyDescent="0.35">
      <c r="A262" s="124" t="s">
        <v>149</v>
      </c>
      <c r="B262" s="125"/>
      <c r="C262" s="125"/>
      <c r="D262" s="125"/>
      <c r="E262" s="125"/>
      <c r="F262" s="125"/>
      <c r="G262" s="125"/>
      <c r="H262" s="126"/>
      <c r="I262" s="32"/>
    </row>
    <row r="263" spans="1:9" s="33" customFormat="1" hidden="1" x14ac:dyDescent="0.35">
      <c r="A263" s="90" t="str">
        <f ca="1">(SUMPRODUCT(MID(0&amp;(LEFT(A262,SUM(LEN(A262)-LEN(SUBSTITUTE(A262,{"0","1","2"},""))))), LARGE(INDEX(ISNUMBER(--MID((LEFT(A262,SUM(LEN(A262)-LEN(SUBSTITUTE(A262,{"0","1","2"},""))))), ROW(INDIRECT("1:"&amp;LEN((LEFT(A262,SUM(LEN(A262)-LEN(SUBSTITUTE(A262,{"0","1","2"},"")))))))), 1)) * ROW(INDIRECT("1:"&amp;LEN((LEFT(A262,SUM(LEN(A262)-LEN(SUBSTITUTE(A262,{"0","1","2"},"")))))))), 0), ROW(INDIRECT("1:"&amp;LEN((LEFT(A262,SUM(LEN(A262)-LEN(SUBSTITUTE(A262,{"0","1","2"},"")))))))))+1, 1) * 10^ROW(INDIRECT("1:"&amp;LEN((LEFT(A262,SUM(LEN(A262)-LEN(SUBSTITUTE(A262,{"0","1","2"},""))))))))/10))*100+1&amp;""&amp;" &amp; "&amp;""&amp;(SUMPRODUCT(MID(0&amp;(--TRIM(RIGHT(SUBSTITUTE(LEFT(A262,_xlfn.AGGREGATE(16,6,FIND({0,1,2,3,4,5,6,7,8,9},A262,ROW(INDIRECT("1:"&amp;LEN(A262)))),1))," ",REPT(" ",LEN(A262))),LEN(A262)))), LARGE(INDEX(ISNUMBER(--MID((--TRIM(RIGHT(SUBSTITUTE(LEFT(A262,_xlfn.AGGREGATE(16,6,FIND({0,1,2,3,4,5,6,7,8,9},A262,ROW(INDIRECT("1:"&amp;LEN(A262)))),1))," ",REPT(" ",LEN(A262))),LEN(A262)))), ROW(INDIRECT("1:"&amp;LEN((--TRIM(RIGHT(SUBSTITUTE(LEFT(A262,_xlfn.AGGREGATE(16,6,FIND({0,1,2,3,4,5,6,7,8,9},A262,ROW(INDIRECT("1:"&amp;LEN(A262)))),1))," ",REPT(" ",LEN(A262))),LEN(A262))))))), 1)) * ROW(INDIRECT("1:"&amp;LEN((--TRIM(RIGHT(SUBSTITUTE(LEFT(A262,_xlfn.AGGREGATE(16,6,FIND({0,1,2,3,4,5,6,7,8,9},A262,ROW(INDIRECT("1:"&amp;LEN(A262)))),1))," ",REPT(" ",LEN(A262))),LEN(A262))))))), 0), ROW(INDIRECT("1:"&amp;LEN((--TRIM(RIGHT(SUBSTITUTE(LEFT(A262,_xlfn.AGGREGATE(16,6,FIND({0,1,2,3,4,5,6,7,8,9},A262,ROW(INDIRECT("1:"&amp;LEN(A262)))),1))," ",REPT(" ",LEN(A262))),LEN(A262))))))))+1, 1) * 10^ROW(INDIRECT("1:"&amp;LEN((--TRIM(RIGHT(SUBSTITUTE(LEFT(A262,_xlfn.AGGREGATE(16,6,FIND({0,1,2,3,4,5,6,7,8,9},A262,ROW(INDIRECT("1:"&amp;LEN(A262)))),1))," ",REPT(" ",LEN(A262))),LEN(A262)))))))/10))*100+1</f>
        <v>201 &amp; 501</v>
      </c>
      <c r="B263" s="92"/>
      <c r="C263" s="46"/>
      <c r="D263" s="38"/>
      <c r="E263" s="38">
        <v>0</v>
      </c>
      <c r="F263" s="38">
        <f>D263*(($F$139)+1)+(IF(E263&lt;101,E263,IF(E263&lt;201,E263/2,IF(E263&lt;=301,E263/3,E263/4))))</f>
        <v>0</v>
      </c>
      <c r="G263" s="90" t="str">
        <f>A262</f>
        <v>2nd &amp; 5th Floor</v>
      </c>
      <c r="H263" s="92"/>
      <c r="I263" s="32"/>
    </row>
    <row r="264" spans="1:9" s="33" customFormat="1" hidden="1" x14ac:dyDescent="0.35">
      <c r="A264" s="90" t="str">
        <f ca="1">(SUMPRODUCT(MID(0&amp;(LEFT(A263,SUM(LEN(A263)-LEN(SUBSTITUTE(A263,{"0","1","2"},""))))), LARGE(INDEX(ISNUMBER(--MID((LEFT(A263,SUM(LEN(A263)-LEN(SUBSTITUTE(A263,{"0","1","2"},""))))), ROW(INDIRECT("1:"&amp;LEN((LEFT(A263,SUM(LEN(A263)-LEN(SUBSTITUTE(A263,{"0","1","2"},"")))))))), 1)) * ROW(INDIRECT("1:"&amp;LEN((LEFT(A263,SUM(LEN(A263)-LEN(SUBSTITUTE(A263,{"0","1","2"},"")))))))), 0), ROW(INDIRECT("1:"&amp;LEN((LEFT(A263,SUM(LEN(A263)-LEN(SUBSTITUTE(A263,{"0","1","2"},"")))))))))+1, 1) * 10^ROW(INDIRECT("1:"&amp;LEN((LEFT(A263,SUM(LEN(A263)-LEN(SUBSTITUTE(A263,{"0","1","2"},""))))))))/10))*1+1&amp;""&amp;" &amp; "&amp;""&amp;(SUMPRODUCT(MID(0&amp;(--TRIM(RIGHT(SUBSTITUTE(LEFT(A263,_xlfn.AGGREGATE(16,6,FIND({0,1,2,3,4,5,6,7,8,9},A263,ROW(INDIRECT("1:"&amp;LEN(A263)))),1))," ",REPT(" ",LEN(A263))),LEN(A263)))), LARGE(INDEX(ISNUMBER(--MID((--TRIM(RIGHT(SUBSTITUTE(LEFT(A263,_xlfn.AGGREGATE(16,6,FIND({0,1,2,3,4,5,6,7,8,9},A263,ROW(INDIRECT("1:"&amp;LEN(A263)))),1))," ",REPT(" ",LEN(A263))),LEN(A263)))), ROW(INDIRECT("1:"&amp;LEN((--TRIM(RIGHT(SUBSTITUTE(LEFT(A263,_xlfn.AGGREGATE(16,6,FIND({0,1,2,3,4,5,6,7,8,9},A263,ROW(INDIRECT("1:"&amp;LEN(A263)))),1))," ",REPT(" ",LEN(A263))),LEN(A263))))))), 1)) * ROW(INDIRECT("1:"&amp;LEN((--TRIM(RIGHT(SUBSTITUTE(LEFT(A263,_xlfn.AGGREGATE(16,6,FIND({0,1,2,3,4,5,6,7,8,9},A263,ROW(INDIRECT("1:"&amp;LEN(A263)))),1))," ",REPT(" ",LEN(A263))),LEN(A263))))))), 0), ROW(INDIRECT("1:"&amp;LEN((--TRIM(RIGHT(SUBSTITUTE(LEFT(A263,_xlfn.AGGREGATE(16,6,FIND({0,1,2,3,4,5,6,7,8,9},A263,ROW(INDIRECT("1:"&amp;LEN(A263)))),1))," ",REPT(" ",LEN(A263))),LEN(A263))))))))+1, 1) * 10^ROW(INDIRECT("1:"&amp;LEN((--TRIM(RIGHT(SUBSTITUTE(LEFT(A263,_xlfn.AGGREGATE(16,6,FIND({0,1,2,3,4,5,6,7,8,9},A263,ROW(INDIRECT("1:"&amp;LEN(A263)))),1))," ",REPT(" ",LEN(A263))),LEN(A263)))))))/10))*1+1</f>
        <v>202 &amp; 502</v>
      </c>
      <c r="B264" s="92"/>
      <c r="C264" s="46"/>
      <c r="D264" s="38"/>
      <c r="E264" s="38">
        <v>0</v>
      </c>
      <c r="F264" s="38">
        <f>D264*(($F$139)+1)+(IF(E264&lt;101,E264,IF(E264&lt;201,E264/2,IF(E264&lt;=301,E264/3,E264/4))))</f>
        <v>0</v>
      </c>
      <c r="G264" s="90" t="str">
        <f t="shared" ref="G264:G267" si="26">G263</f>
        <v>2nd &amp; 5th Floor</v>
      </c>
      <c r="H264" s="92"/>
      <c r="I264" s="32"/>
    </row>
    <row r="265" spans="1:9" s="33" customFormat="1" hidden="1" x14ac:dyDescent="0.35">
      <c r="A265" s="90" t="str">
        <f ca="1">(SUMPRODUCT(MID(0&amp;(LEFT(A264,SUM(LEN(A264)-LEN(SUBSTITUTE(A264,{"0","1","2"},""))))), LARGE(INDEX(ISNUMBER(--MID((LEFT(A264,SUM(LEN(A264)-LEN(SUBSTITUTE(A264,{"0","1","2"},""))))), ROW(INDIRECT("1:"&amp;LEN((LEFT(A264,SUM(LEN(A264)-LEN(SUBSTITUTE(A264,{"0","1","2"},"")))))))), 1)) * ROW(INDIRECT("1:"&amp;LEN((LEFT(A264,SUM(LEN(A264)-LEN(SUBSTITUTE(A264,{"0","1","2"},"")))))))), 0), ROW(INDIRECT("1:"&amp;LEN((LEFT(A264,SUM(LEN(A264)-LEN(SUBSTITUTE(A264,{"0","1","2"},"")))))))))+1, 1) * 10^ROW(INDIRECT("1:"&amp;LEN((LEFT(A264,SUM(LEN(A264)-LEN(SUBSTITUTE(A264,{"0","1","2"},""))))))))/10))*1+1&amp;""&amp;" &amp; "&amp;""&amp;(SUMPRODUCT(MID(0&amp;(--TRIM(RIGHT(SUBSTITUTE(LEFT(A264,_xlfn.AGGREGATE(16,6,FIND({0,1,2,3,4,5,6,7,8,9},A264,ROW(INDIRECT("1:"&amp;LEN(A264)))),1))," ",REPT(" ",LEN(A264))),LEN(A264)))), LARGE(INDEX(ISNUMBER(--MID((--TRIM(RIGHT(SUBSTITUTE(LEFT(A264,_xlfn.AGGREGATE(16,6,FIND({0,1,2,3,4,5,6,7,8,9},A264,ROW(INDIRECT("1:"&amp;LEN(A264)))),1))," ",REPT(" ",LEN(A264))),LEN(A264)))), ROW(INDIRECT("1:"&amp;LEN((--TRIM(RIGHT(SUBSTITUTE(LEFT(A264,_xlfn.AGGREGATE(16,6,FIND({0,1,2,3,4,5,6,7,8,9},A264,ROW(INDIRECT("1:"&amp;LEN(A264)))),1))," ",REPT(" ",LEN(A264))),LEN(A264))))))), 1)) * ROW(INDIRECT("1:"&amp;LEN((--TRIM(RIGHT(SUBSTITUTE(LEFT(A264,_xlfn.AGGREGATE(16,6,FIND({0,1,2,3,4,5,6,7,8,9},A264,ROW(INDIRECT("1:"&amp;LEN(A264)))),1))," ",REPT(" ",LEN(A264))),LEN(A264))))))), 0), ROW(INDIRECT("1:"&amp;LEN((--TRIM(RIGHT(SUBSTITUTE(LEFT(A264,_xlfn.AGGREGATE(16,6,FIND({0,1,2,3,4,5,6,7,8,9},A264,ROW(INDIRECT("1:"&amp;LEN(A264)))),1))," ",REPT(" ",LEN(A264))),LEN(A264))))))))+1, 1) * 10^ROW(INDIRECT("1:"&amp;LEN((--TRIM(RIGHT(SUBSTITUTE(LEFT(A264,_xlfn.AGGREGATE(16,6,FIND({0,1,2,3,4,5,6,7,8,9},A264,ROW(INDIRECT("1:"&amp;LEN(A264)))),1))," ",REPT(" ",LEN(A264))),LEN(A264)))))))/10))*1+1</f>
        <v>203 &amp; 503</v>
      </c>
      <c r="B265" s="92"/>
      <c r="C265" s="46"/>
      <c r="D265" s="38"/>
      <c r="E265" s="38">
        <v>0</v>
      </c>
      <c r="F265" s="38">
        <f>D265*(($F$139)+1)+(IF(E265&lt;101,E265,IF(E265&lt;201,E265/2,IF(E265&lt;=301,E265/3,E265/4))))</f>
        <v>0</v>
      </c>
      <c r="G265" s="90" t="str">
        <f t="shared" si="26"/>
        <v>2nd &amp; 5th Floor</v>
      </c>
      <c r="H265" s="92"/>
      <c r="I265" s="32"/>
    </row>
    <row r="266" spans="1:9" s="33" customFormat="1" hidden="1" x14ac:dyDescent="0.35">
      <c r="A266" s="90" t="str">
        <f ca="1">(SUMPRODUCT(MID(0&amp;(LEFT(A265,SUM(LEN(A265)-LEN(SUBSTITUTE(A265,{"0","1","2"},""))))), LARGE(INDEX(ISNUMBER(--MID((LEFT(A265,SUM(LEN(A265)-LEN(SUBSTITUTE(A265,{"0","1","2"},""))))), ROW(INDIRECT("1:"&amp;LEN((LEFT(A265,SUM(LEN(A265)-LEN(SUBSTITUTE(A265,{"0","1","2"},"")))))))), 1)) * ROW(INDIRECT("1:"&amp;LEN((LEFT(A265,SUM(LEN(A265)-LEN(SUBSTITUTE(A265,{"0","1","2"},"")))))))), 0), ROW(INDIRECT("1:"&amp;LEN((LEFT(A265,SUM(LEN(A265)-LEN(SUBSTITUTE(A265,{"0","1","2"},"")))))))))+1, 1) * 10^ROW(INDIRECT("1:"&amp;LEN((LEFT(A265,SUM(LEN(A265)-LEN(SUBSTITUTE(A265,{"0","1","2"},""))))))))/10))*1+1&amp;""&amp;" &amp; "&amp;""&amp;(SUMPRODUCT(MID(0&amp;(--TRIM(RIGHT(SUBSTITUTE(LEFT(A265,_xlfn.AGGREGATE(16,6,FIND({0,1,2,3,4,5,6,7,8,9},A265,ROW(INDIRECT("1:"&amp;LEN(A265)))),1))," ",REPT(" ",LEN(A265))),LEN(A265)))), LARGE(INDEX(ISNUMBER(--MID((--TRIM(RIGHT(SUBSTITUTE(LEFT(A265,_xlfn.AGGREGATE(16,6,FIND({0,1,2,3,4,5,6,7,8,9},A265,ROW(INDIRECT("1:"&amp;LEN(A265)))),1))," ",REPT(" ",LEN(A265))),LEN(A265)))), ROW(INDIRECT("1:"&amp;LEN((--TRIM(RIGHT(SUBSTITUTE(LEFT(A265,_xlfn.AGGREGATE(16,6,FIND({0,1,2,3,4,5,6,7,8,9},A265,ROW(INDIRECT("1:"&amp;LEN(A265)))),1))," ",REPT(" ",LEN(A265))),LEN(A265))))))), 1)) * ROW(INDIRECT("1:"&amp;LEN((--TRIM(RIGHT(SUBSTITUTE(LEFT(A265,_xlfn.AGGREGATE(16,6,FIND({0,1,2,3,4,5,6,7,8,9},A265,ROW(INDIRECT("1:"&amp;LEN(A265)))),1))," ",REPT(" ",LEN(A265))),LEN(A265))))))), 0), ROW(INDIRECT("1:"&amp;LEN((--TRIM(RIGHT(SUBSTITUTE(LEFT(A265,_xlfn.AGGREGATE(16,6,FIND({0,1,2,3,4,5,6,7,8,9},A265,ROW(INDIRECT("1:"&amp;LEN(A265)))),1))," ",REPT(" ",LEN(A265))),LEN(A265))))))))+1, 1) * 10^ROW(INDIRECT("1:"&amp;LEN((--TRIM(RIGHT(SUBSTITUTE(LEFT(A265,_xlfn.AGGREGATE(16,6,FIND({0,1,2,3,4,5,6,7,8,9},A265,ROW(INDIRECT("1:"&amp;LEN(A265)))),1))," ",REPT(" ",LEN(A265))),LEN(A265)))))))/10))*1+1</f>
        <v>204 &amp; 504</v>
      </c>
      <c r="B266" s="92"/>
      <c r="C266" s="46"/>
      <c r="D266" s="38"/>
      <c r="E266" s="38">
        <v>0</v>
      </c>
      <c r="F266" s="38">
        <f>D266*(($F$139)+1)+(IF(E266&lt;101,E266,IF(E266&lt;201,E266/2,IF(E266&lt;=301,E266/3,E266/4))))</f>
        <v>0</v>
      </c>
      <c r="G266" s="90" t="str">
        <f t="shared" si="26"/>
        <v>2nd &amp; 5th Floor</v>
      </c>
      <c r="H266" s="92"/>
      <c r="I266" s="32"/>
    </row>
    <row r="267" spans="1:9" s="33" customFormat="1" hidden="1" x14ac:dyDescent="0.35">
      <c r="A267" s="90" t="str">
        <f ca="1">(SUMPRODUCT(MID(0&amp;(LEFT(A266,SUM(LEN(A266)-LEN(SUBSTITUTE(A266,{"0","1","2"},""))))), LARGE(INDEX(ISNUMBER(--MID((LEFT(A266,SUM(LEN(A266)-LEN(SUBSTITUTE(A266,{"0","1","2"},""))))), ROW(INDIRECT("1:"&amp;LEN((LEFT(A266,SUM(LEN(A266)-LEN(SUBSTITUTE(A266,{"0","1","2"},"")))))))), 1)) * ROW(INDIRECT("1:"&amp;LEN((LEFT(A266,SUM(LEN(A266)-LEN(SUBSTITUTE(A266,{"0","1","2"},"")))))))), 0), ROW(INDIRECT("1:"&amp;LEN((LEFT(A266,SUM(LEN(A266)-LEN(SUBSTITUTE(A266,{"0","1","2"},"")))))))))+1, 1) * 10^ROW(INDIRECT("1:"&amp;LEN((LEFT(A266,SUM(LEN(A266)-LEN(SUBSTITUTE(A266,{"0","1","2"},""))))))))/10))*1+1&amp;""&amp;" &amp; "&amp;""&amp;(SUMPRODUCT(MID(0&amp;(--TRIM(RIGHT(SUBSTITUTE(LEFT(A266,_xlfn.AGGREGATE(16,6,FIND({0,1,2,3,4,5,6,7,8,9},A266,ROW(INDIRECT("1:"&amp;LEN(A266)))),1))," ",REPT(" ",LEN(A266))),LEN(A266)))), LARGE(INDEX(ISNUMBER(--MID((--TRIM(RIGHT(SUBSTITUTE(LEFT(A266,_xlfn.AGGREGATE(16,6,FIND({0,1,2,3,4,5,6,7,8,9},A266,ROW(INDIRECT("1:"&amp;LEN(A266)))),1))," ",REPT(" ",LEN(A266))),LEN(A266)))), ROW(INDIRECT("1:"&amp;LEN((--TRIM(RIGHT(SUBSTITUTE(LEFT(A266,_xlfn.AGGREGATE(16,6,FIND({0,1,2,3,4,5,6,7,8,9},A266,ROW(INDIRECT("1:"&amp;LEN(A266)))),1))," ",REPT(" ",LEN(A266))),LEN(A266))))))), 1)) * ROW(INDIRECT("1:"&amp;LEN((--TRIM(RIGHT(SUBSTITUTE(LEFT(A266,_xlfn.AGGREGATE(16,6,FIND({0,1,2,3,4,5,6,7,8,9},A266,ROW(INDIRECT("1:"&amp;LEN(A266)))),1))," ",REPT(" ",LEN(A266))),LEN(A266))))))), 0), ROW(INDIRECT("1:"&amp;LEN((--TRIM(RIGHT(SUBSTITUTE(LEFT(A266,_xlfn.AGGREGATE(16,6,FIND({0,1,2,3,4,5,6,7,8,9},A266,ROW(INDIRECT("1:"&amp;LEN(A266)))),1))," ",REPT(" ",LEN(A266))),LEN(A266))))))))+1, 1) * 10^ROW(INDIRECT("1:"&amp;LEN((--TRIM(RIGHT(SUBSTITUTE(LEFT(A266,_xlfn.AGGREGATE(16,6,FIND({0,1,2,3,4,5,6,7,8,9},A266,ROW(INDIRECT("1:"&amp;LEN(A266)))),1))," ",REPT(" ",LEN(A266))),LEN(A266)))))))/10))*1+1</f>
        <v>205 &amp; 505</v>
      </c>
      <c r="B267" s="92"/>
      <c r="C267" s="46"/>
      <c r="D267" s="38"/>
      <c r="E267" s="38">
        <v>0</v>
      </c>
      <c r="F267" s="38">
        <f>D267*(($F$139)+1)+(IF(E267&lt;101,E267,IF(E267&lt;201,E267/2,IF(E267&lt;=301,E267/3,E267/4))))</f>
        <v>0</v>
      </c>
      <c r="G267" s="90" t="str">
        <f t="shared" si="26"/>
        <v>2nd &amp; 5th Floor</v>
      </c>
      <c r="H267" s="92"/>
      <c r="I267" s="32"/>
    </row>
    <row r="268" spans="1:9" s="31" customFormat="1" x14ac:dyDescent="0.35">
      <c r="A268" s="123" t="s">
        <v>68</v>
      </c>
      <c r="B268" s="123"/>
      <c r="C268" s="123"/>
      <c r="D268" s="123"/>
      <c r="E268" s="123"/>
      <c r="F268" s="123"/>
      <c r="G268" s="123"/>
      <c r="H268" s="123"/>
    </row>
    <row r="269" spans="1:9" s="31" customFormat="1" x14ac:dyDescent="0.35">
      <c r="A269" s="40" t="s">
        <v>158</v>
      </c>
      <c r="B269" s="120" t="s">
        <v>295</v>
      </c>
      <c r="C269" s="121"/>
      <c r="D269" s="121"/>
      <c r="E269" s="121"/>
      <c r="F269" s="121"/>
      <c r="G269" s="121"/>
      <c r="H269" s="122"/>
    </row>
    <row r="270" spans="1:9" s="31" customFormat="1" x14ac:dyDescent="0.35">
      <c r="A270" s="40" t="s">
        <v>158</v>
      </c>
      <c r="B270" s="120" t="str">
        <f>(IF(F138="Saleable area Loading :","We have considered Saleable area of Flats as per our Calculation.","We considered Saleable area of Flat as per Builder area Sheet."))</f>
        <v>We have considered Saleable area of Flats as per our Calculation.</v>
      </c>
      <c r="C270" s="121"/>
      <c r="D270" s="121"/>
      <c r="E270" s="121"/>
      <c r="F270" s="121"/>
      <c r="G270" s="121"/>
      <c r="H270" s="122"/>
    </row>
    <row r="271" spans="1:9" s="31" customFormat="1" x14ac:dyDescent="0.35">
      <c r="A271" s="40" t="s">
        <v>158</v>
      </c>
      <c r="B271" s="120" t="str">
        <f>(IF(F106="Saleable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71" s="121"/>
      <c r="D271" s="121"/>
      <c r="E271" s="121"/>
      <c r="F271" s="121"/>
      <c r="G271" s="121"/>
      <c r="H271" s="122"/>
    </row>
    <row r="272" spans="1:9" s="31" customFormat="1" x14ac:dyDescent="0.35">
      <c r="A272" s="40" t="s">
        <v>158</v>
      </c>
      <c r="B272" s="120" t="s">
        <v>125</v>
      </c>
      <c r="C272" s="121"/>
      <c r="D272" s="121"/>
      <c r="E272" s="121"/>
      <c r="F272" s="121"/>
      <c r="G272" s="121"/>
      <c r="H272" s="122"/>
    </row>
    <row r="273" spans="1:8" s="31" customFormat="1" x14ac:dyDescent="0.35">
      <c r="A273" s="40" t="s">
        <v>158</v>
      </c>
      <c r="B273" s="120" t="s">
        <v>274</v>
      </c>
      <c r="C273" s="121"/>
      <c r="D273" s="121"/>
      <c r="E273" s="121"/>
      <c r="F273" s="121"/>
      <c r="G273" s="121"/>
      <c r="H273" s="122"/>
    </row>
    <row r="274" spans="1:8" s="31" customFormat="1" x14ac:dyDescent="0.35">
      <c r="A274" s="40" t="s">
        <v>158</v>
      </c>
      <c r="B274" s="120" t="s">
        <v>157</v>
      </c>
      <c r="C274" s="121"/>
      <c r="D274" s="121"/>
      <c r="E274" s="121"/>
      <c r="F274" s="121"/>
      <c r="G274" s="121"/>
      <c r="H274" s="122"/>
    </row>
    <row r="275" spans="1:8" s="31" customFormat="1" x14ac:dyDescent="0.35">
      <c r="A275" s="40" t="s">
        <v>158</v>
      </c>
      <c r="B275" s="133" t="s">
        <v>126</v>
      </c>
      <c r="C275" s="134"/>
      <c r="D275" s="134"/>
      <c r="E275" s="134"/>
      <c r="F275" s="134"/>
      <c r="G275" s="134"/>
      <c r="H275" s="135"/>
    </row>
    <row r="276" spans="1:8" s="31" customFormat="1" ht="34.5" customHeight="1" x14ac:dyDescent="0.35">
      <c r="A276" s="40" t="s">
        <v>158</v>
      </c>
      <c r="B276" s="133" t="s">
        <v>159</v>
      </c>
      <c r="C276" s="134"/>
      <c r="D276" s="134"/>
      <c r="E276" s="134"/>
      <c r="F276" s="134"/>
      <c r="G276" s="134"/>
      <c r="H276" s="135"/>
    </row>
    <row r="277" spans="1:8" s="31" customFormat="1" x14ac:dyDescent="0.35">
      <c r="A277" s="40" t="s">
        <v>158</v>
      </c>
      <c r="B277" s="133" t="s">
        <v>127</v>
      </c>
      <c r="C277" s="134"/>
      <c r="D277" s="134"/>
      <c r="E277" s="134"/>
      <c r="F277" s="134"/>
      <c r="G277" s="134"/>
      <c r="H277" s="135"/>
    </row>
    <row r="278" spans="1:8" s="31" customFormat="1" x14ac:dyDescent="0.35">
      <c r="A278" s="72" t="s">
        <v>158</v>
      </c>
      <c r="B278" s="133" t="s">
        <v>296</v>
      </c>
      <c r="C278" s="134"/>
      <c r="D278" s="134"/>
      <c r="E278" s="134"/>
      <c r="F278" s="134"/>
      <c r="G278" s="134"/>
      <c r="H278" s="135"/>
    </row>
    <row r="279" spans="1:8" s="31" customFormat="1" x14ac:dyDescent="0.35">
      <c r="A279" s="72" t="s">
        <v>158</v>
      </c>
      <c r="B279" s="133" t="s">
        <v>297</v>
      </c>
      <c r="C279" s="134"/>
      <c r="D279" s="134"/>
      <c r="E279" s="134"/>
      <c r="F279" s="134"/>
      <c r="G279" s="134"/>
      <c r="H279" s="135"/>
    </row>
    <row r="280" spans="1:8" x14ac:dyDescent="0.35">
      <c r="A280" s="116" t="s">
        <v>61</v>
      </c>
      <c r="B280" s="116"/>
      <c r="C280" s="116"/>
      <c r="D280" s="116"/>
      <c r="E280" s="116"/>
      <c r="F280" s="116"/>
      <c r="G280" s="116"/>
      <c r="H280" s="116"/>
    </row>
    <row r="281" spans="1:8" x14ac:dyDescent="0.35">
      <c r="A281" s="89" t="s">
        <v>62</v>
      </c>
      <c r="B281" s="89"/>
      <c r="C281" s="89"/>
      <c r="D281" s="89"/>
      <c r="E281" s="89"/>
      <c r="F281" s="89"/>
      <c r="G281" s="89"/>
      <c r="H281" s="89"/>
    </row>
    <row r="282" spans="1:8" ht="15.75" customHeight="1" x14ac:dyDescent="0.35">
      <c r="A282" s="131" t="s">
        <v>63</v>
      </c>
      <c r="B282" s="131"/>
      <c r="C282" s="131"/>
      <c r="D282" s="131"/>
      <c r="E282" s="131"/>
      <c r="F282" s="131"/>
      <c r="G282" s="131"/>
      <c r="H282" s="131"/>
    </row>
    <row r="283" spans="1:8" x14ac:dyDescent="0.35">
      <c r="A283" s="89" t="s">
        <v>64</v>
      </c>
      <c r="B283" s="89"/>
      <c r="C283" s="89"/>
      <c r="D283" s="89"/>
      <c r="E283" s="89"/>
      <c r="F283" s="89"/>
      <c r="G283" s="89"/>
      <c r="H283" s="89"/>
    </row>
    <row r="284" spans="1:8" x14ac:dyDescent="0.35">
      <c r="A284" s="89" t="s">
        <v>65</v>
      </c>
      <c r="B284" s="89"/>
      <c r="C284" s="89"/>
      <c r="D284" s="89"/>
      <c r="E284" s="89"/>
      <c r="F284" s="89"/>
      <c r="G284" s="89"/>
      <c r="H284" s="89"/>
    </row>
    <row r="285" spans="1:8" x14ac:dyDescent="0.35">
      <c r="A285" s="89" t="s">
        <v>128</v>
      </c>
      <c r="B285" s="89"/>
      <c r="C285" s="89"/>
      <c r="D285" s="89"/>
      <c r="E285" s="89"/>
      <c r="F285" s="89"/>
      <c r="G285" s="89"/>
      <c r="H285" s="89"/>
    </row>
    <row r="286" spans="1:8" ht="34" customHeight="1" x14ac:dyDescent="0.35">
      <c r="A286" s="105" t="s">
        <v>129</v>
      </c>
      <c r="B286" s="105"/>
      <c r="C286" s="105"/>
      <c r="D286" s="105"/>
      <c r="E286" s="105"/>
      <c r="F286" s="105"/>
      <c r="G286" s="105"/>
      <c r="H286" s="105"/>
    </row>
    <row r="287" spans="1:8" x14ac:dyDescent="0.35">
      <c r="A287" s="128" t="s">
        <v>77</v>
      </c>
      <c r="B287" s="128"/>
      <c r="C287" s="128" t="s">
        <v>298</v>
      </c>
      <c r="D287" s="128"/>
      <c r="E287" s="128" t="s">
        <v>107</v>
      </c>
      <c r="F287" s="128"/>
      <c r="G287" s="128" t="s">
        <v>293</v>
      </c>
      <c r="H287" s="128"/>
    </row>
    <row r="288" spans="1:8" x14ac:dyDescent="0.35">
      <c r="A288" s="127" t="s">
        <v>79</v>
      </c>
      <c r="B288" s="127"/>
      <c r="C288" s="127"/>
      <c r="D288" s="127"/>
      <c r="E288" s="127"/>
      <c r="F288" s="127"/>
      <c r="G288" s="127"/>
      <c r="H288" s="127"/>
    </row>
    <row r="289" spans="1:8" x14ac:dyDescent="0.35">
      <c r="A289" s="127"/>
      <c r="B289" s="127"/>
      <c r="C289" s="127"/>
      <c r="D289" s="127"/>
      <c r="E289" s="127"/>
      <c r="F289" s="127"/>
      <c r="G289" s="127"/>
      <c r="H289" s="127"/>
    </row>
    <row r="290" spans="1:8" x14ac:dyDescent="0.35">
      <c r="A290" s="127"/>
      <c r="B290" s="127"/>
      <c r="C290" s="127"/>
      <c r="D290" s="127"/>
      <c r="E290" s="127"/>
      <c r="F290" s="127"/>
      <c r="G290" s="127"/>
      <c r="H290" s="127"/>
    </row>
    <row r="291" spans="1:8" x14ac:dyDescent="0.35">
      <c r="A291" s="127"/>
      <c r="B291" s="127"/>
      <c r="C291" s="127"/>
      <c r="D291" s="127"/>
      <c r="E291" s="127"/>
      <c r="F291" s="127"/>
      <c r="G291" s="127"/>
      <c r="H291" s="127"/>
    </row>
    <row r="292" spans="1:8" x14ac:dyDescent="0.35">
      <c r="A292" s="34" t="s">
        <v>66</v>
      </c>
      <c r="B292" s="35"/>
      <c r="C292" s="35"/>
      <c r="D292" s="34" t="str">
        <f>E8</f>
        <v>Siddhivinayak Aarambh</v>
      </c>
      <c r="F292" s="35"/>
      <c r="G292" s="35"/>
      <c r="H292" s="35"/>
    </row>
    <row r="293" spans="1:8" x14ac:dyDescent="0.35">
      <c r="A293" s="35"/>
      <c r="B293" s="35"/>
      <c r="C293" s="35"/>
      <c r="D293" s="35"/>
      <c r="E293" s="35"/>
      <c r="F293" s="35"/>
      <c r="G293" s="35"/>
      <c r="H293" s="35"/>
    </row>
    <row r="294" spans="1:8" x14ac:dyDescent="0.35">
      <c r="A294" s="35"/>
      <c r="B294" s="35"/>
      <c r="C294" s="35"/>
      <c r="D294" s="35"/>
      <c r="E294" s="35"/>
      <c r="F294" s="35"/>
      <c r="G294" s="35"/>
      <c r="H294" s="35"/>
    </row>
    <row r="295" spans="1:8" ht="15" customHeight="1" x14ac:dyDescent="0.35"/>
    <row r="336" spans="1:1" x14ac:dyDescent="0.35">
      <c r="A336" s="37" t="s">
        <v>170</v>
      </c>
    </row>
    <row r="377" spans="1:1" x14ac:dyDescent="0.35">
      <c r="A377" s="37" t="s">
        <v>67</v>
      </c>
    </row>
  </sheetData>
  <mergeCells count="2626">
    <mergeCell ref="B278:H278"/>
    <mergeCell ref="B279:H279"/>
    <mergeCell ref="A226:B226"/>
    <mergeCell ref="G226:H238"/>
    <mergeCell ref="L226:M226"/>
    <mergeCell ref="A227:B227"/>
    <mergeCell ref="L227:M227"/>
    <mergeCell ref="A228:B228"/>
    <mergeCell ref="L228:M228"/>
    <mergeCell ref="A229:B229"/>
    <mergeCell ref="L229:M229"/>
    <mergeCell ref="A230:B230"/>
    <mergeCell ref="L230:M230"/>
    <mergeCell ref="A231:B231"/>
    <mergeCell ref="L231:M231"/>
    <mergeCell ref="A232:B232"/>
    <mergeCell ref="L232:M232"/>
    <mergeCell ref="A233:B233"/>
    <mergeCell ref="L233:M233"/>
    <mergeCell ref="A234:B234"/>
    <mergeCell ref="L234:M234"/>
    <mergeCell ref="A235:B235"/>
    <mergeCell ref="L235:M235"/>
    <mergeCell ref="A236:B236"/>
    <mergeCell ref="L236:M236"/>
    <mergeCell ref="A237:B237"/>
    <mergeCell ref="L237:M237"/>
    <mergeCell ref="A238:B238"/>
    <mergeCell ref="L238:M238"/>
    <mergeCell ref="C226:F227"/>
    <mergeCell ref="C234:F238"/>
    <mergeCell ref="A97:B97"/>
    <mergeCell ref="C97:D97"/>
    <mergeCell ref="E97:F97"/>
    <mergeCell ref="G97:H97"/>
    <mergeCell ref="A98:B98"/>
    <mergeCell ref="C98:D98"/>
    <mergeCell ref="E98:F98"/>
    <mergeCell ref="G98:H98"/>
    <mergeCell ref="G110:H126"/>
    <mergeCell ref="G128:H136"/>
    <mergeCell ref="A225:H225"/>
    <mergeCell ref="A223:B223"/>
    <mergeCell ref="L223:M223"/>
    <mergeCell ref="A224:B224"/>
    <mergeCell ref="L224:M224"/>
    <mergeCell ref="A209:B209"/>
    <mergeCell ref="L209:M209"/>
    <mergeCell ref="A197:H197"/>
    <mergeCell ref="A198:B198"/>
    <mergeCell ref="G198:H210"/>
    <mergeCell ref="L198:M198"/>
    <mergeCell ref="A199:B199"/>
    <mergeCell ref="L199:M199"/>
    <mergeCell ref="A200:B200"/>
    <mergeCell ref="L200:M200"/>
    <mergeCell ref="A201:B201"/>
    <mergeCell ref="L201:M201"/>
    <mergeCell ref="A202:B202"/>
    <mergeCell ref="L202:M202"/>
    <mergeCell ref="A203:B203"/>
    <mergeCell ref="L203:M203"/>
    <mergeCell ref="A204:B204"/>
    <mergeCell ref="A221:B221"/>
    <mergeCell ref="L221:M221"/>
    <mergeCell ref="A222:B222"/>
    <mergeCell ref="L222:M222"/>
    <mergeCell ref="L204:M204"/>
    <mergeCell ref="A205:B205"/>
    <mergeCell ref="L205:M205"/>
    <mergeCell ref="A194:B194"/>
    <mergeCell ref="L194:M194"/>
    <mergeCell ref="A195:B195"/>
    <mergeCell ref="L195:M195"/>
    <mergeCell ref="A196:B196"/>
    <mergeCell ref="L196:M196"/>
    <mergeCell ref="L210:M210"/>
    <mergeCell ref="C208:F208"/>
    <mergeCell ref="A210:B210"/>
    <mergeCell ref="A206:B206"/>
    <mergeCell ref="L206:M206"/>
    <mergeCell ref="A207:B207"/>
    <mergeCell ref="L207:M207"/>
    <mergeCell ref="A208:B208"/>
    <mergeCell ref="L208:M208"/>
    <mergeCell ref="L212:M212"/>
    <mergeCell ref="A213:B213"/>
    <mergeCell ref="L213:M213"/>
    <mergeCell ref="A214:B214"/>
    <mergeCell ref="L214:M214"/>
    <mergeCell ref="A215:B215"/>
    <mergeCell ref="L215:M215"/>
    <mergeCell ref="A216:B216"/>
    <mergeCell ref="L216:M216"/>
    <mergeCell ref="A217:B217"/>
    <mergeCell ref="L217:M217"/>
    <mergeCell ref="A218:B218"/>
    <mergeCell ref="L218:M218"/>
    <mergeCell ref="A219:B219"/>
    <mergeCell ref="L219:M219"/>
    <mergeCell ref="A220:B220"/>
    <mergeCell ref="L220:M220"/>
    <mergeCell ref="L185:M185"/>
    <mergeCell ref="A186:B186"/>
    <mergeCell ref="L186:M186"/>
    <mergeCell ref="A187:B187"/>
    <mergeCell ref="L187:M187"/>
    <mergeCell ref="A188:B188"/>
    <mergeCell ref="L188:M188"/>
    <mergeCell ref="A189:B189"/>
    <mergeCell ref="L189:M189"/>
    <mergeCell ref="A190:B190"/>
    <mergeCell ref="L190:M190"/>
    <mergeCell ref="A191:B191"/>
    <mergeCell ref="L191:M191"/>
    <mergeCell ref="A192:B192"/>
    <mergeCell ref="L192:M192"/>
    <mergeCell ref="A193:B193"/>
    <mergeCell ref="L193:M193"/>
    <mergeCell ref="L168:M168"/>
    <mergeCell ref="A155:H155"/>
    <mergeCell ref="A156:B156"/>
    <mergeCell ref="G156:H168"/>
    <mergeCell ref="L156:M156"/>
    <mergeCell ref="A157:B157"/>
    <mergeCell ref="L157:M157"/>
    <mergeCell ref="A158:B158"/>
    <mergeCell ref="L158:M158"/>
    <mergeCell ref="A159:B159"/>
    <mergeCell ref="L159:M159"/>
    <mergeCell ref="A160:B160"/>
    <mergeCell ref="L160:M160"/>
    <mergeCell ref="A161:B161"/>
    <mergeCell ref="L161:M161"/>
    <mergeCell ref="A162:B162"/>
    <mergeCell ref="L162:M162"/>
    <mergeCell ref="A163:B163"/>
    <mergeCell ref="L163:M163"/>
    <mergeCell ref="A164:B164"/>
    <mergeCell ref="L164:M164"/>
    <mergeCell ref="A165:B165"/>
    <mergeCell ref="L165:M165"/>
    <mergeCell ref="A166:B166"/>
    <mergeCell ref="L166:M166"/>
    <mergeCell ref="L184:M184"/>
    <mergeCell ref="XEG140:XEN140"/>
    <mergeCell ref="XEO140:XEV140"/>
    <mergeCell ref="XEW140:XFD140"/>
    <mergeCell ref="C142:F142"/>
    <mergeCell ref="A152:B152"/>
    <mergeCell ref="L152:M152"/>
    <mergeCell ref="A153:B153"/>
    <mergeCell ref="L153:M153"/>
    <mergeCell ref="A154:B154"/>
    <mergeCell ref="L154:M154"/>
    <mergeCell ref="C152:F152"/>
    <mergeCell ref="C153:F153"/>
    <mergeCell ref="C154:F154"/>
    <mergeCell ref="G142:H154"/>
    <mergeCell ref="XBM140:XBT140"/>
    <mergeCell ref="XBU140:XCB140"/>
    <mergeCell ref="XCC140:XCJ140"/>
    <mergeCell ref="XCK140:XCR140"/>
    <mergeCell ref="XCS140:XCZ140"/>
    <mergeCell ref="XDA140:XDH140"/>
    <mergeCell ref="XDI140:XDP140"/>
    <mergeCell ref="XDQ140:XDX140"/>
    <mergeCell ref="XDY140:XEF140"/>
    <mergeCell ref="WYS140:WYZ140"/>
    <mergeCell ref="WZA140:WZH140"/>
    <mergeCell ref="WZI140:WZP140"/>
    <mergeCell ref="WZQ140:WZX140"/>
    <mergeCell ref="WZY140:XAF140"/>
    <mergeCell ref="A167:B167"/>
    <mergeCell ref="L167:M167"/>
    <mergeCell ref="A168:B168"/>
    <mergeCell ref="XAG140:XAN140"/>
    <mergeCell ref="XAO140:XAV140"/>
    <mergeCell ref="XAW140:XBD140"/>
    <mergeCell ref="XBE140:XBL140"/>
    <mergeCell ref="WVY140:WWF140"/>
    <mergeCell ref="WWG140:WWN140"/>
    <mergeCell ref="WWO140:WWV140"/>
    <mergeCell ref="WWW140:WXD140"/>
    <mergeCell ref="WXE140:WXL140"/>
    <mergeCell ref="WXM140:WXT140"/>
    <mergeCell ref="WXU140:WYB140"/>
    <mergeCell ref="WYC140:WYJ140"/>
    <mergeCell ref="WYK140:WYR140"/>
    <mergeCell ref="WTE140:WTL140"/>
    <mergeCell ref="WTM140:WTT140"/>
    <mergeCell ref="WTU140:WUB140"/>
    <mergeCell ref="WUC140:WUJ140"/>
    <mergeCell ref="WUK140:WUR140"/>
    <mergeCell ref="WUS140:WUZ140"/>
    <mergeCell ref="WVA140:WVH140"/>
    <mergeCell ref="WVI140:WVP140"/>
    <mergeCell ref="WVQ140:WVX140"/>
    <mergeCell ref="WQK140:WQR140"/>
    <mergeCell ref="WQS140:WQZ140"/>
    <mergeCell ref="WRA140:WRH140"/>
    <mergeCell ref="WRI140:WRP140"/>
    <mergeCell ref="WRQ140:WRX140"/>
    <mergeCell ref="WRY140:WSF140"/>
    <mergeCell ref="WSG140:WSN140"/>
    <mergeCell ref="WSO140:WSV140"/>
    <mergeCell ref="WSW140:WTD140"/>
    <mergeCell ref="WNQ140:WNX140"/>
    <mergeCell ref="WNY140:WOF140"/>
    <mergeCell ref="WOG140:WON140"/>
    <mergeCell ref="WOO140:WOV140"/>
    <mergeCell ref="WOW140:WPD140"/>
    <mergeCell ref="WPE140:WPL140"/>
    <mergeCell ref="WPM140:WPT140"/>
    <mergeCell ref="WPU140:WQB140"/>
    <mergeCell ref="WQC140:WQJ140"/>
    <mergeCell ref="WKW140:WLD140"/>
    <mergeCell ref="WLE140:WLL140"/>
    <mergeCell ref="WLM140:WLT140"/>
    <mergeCell ref="WLU140:WMB140"/>
    <mergeCell ref="WMC140:WMJ140"/>
    <mergeCell ref="WMK140:WMR140"/>
    <mergeCell ref="WMS140:WMZ140"/>
    <mergeCell ref="WNA140:WNH140"/>
    <mergeCell ref="WNI140:WNP140"/>
    <mergeCell ref="WIC140:WIJ140"/>
    <mergeCell ref="WIK140:WIR140"/>
    <mergeCell ref="WIS140:WIZ140"/>
    <mergeCell ref="WJA140:WJH140"/>
    <mergeCell ref="WJI140:WJP140"/>
    <mergeCell ref="WJQ140:WJX140"/>
    <mergeCell ref="WJY140:WKF140"/>
    <mergeCell ref="WKG140:WKN140"/>
    <mergeCell ref="WKO140:WKV140"/>
    <mergeCell ref="WFI140:WFP140"/>
    <mergeCell ref="WFQ140:WFX140"/>
    <mergeCell ref="WFY140:WGF140"/>
    <mergeCell ref="WGG140:WGN140"/>
    <mergeCell ref="WGO140:WGV140"/>
    <mergeCell ref="WGW140:WHD140"/>
    <mergeCell ref="WHE140:WHL140"/>
    <mergeCell ref="WHM140:WHT140"/>
    <mergeCell ref="WHU140:WIB140"/>
    <mergeCell ref="WCO140:WCV140"/>
    <mergeCell ref="WCW140:WDD140"/>
    <mergeCell ref="WDE140:WDL140"/>
    <mergeCell ref="WDM140:WDT140"/>
    <mergeCell ref="WDU140:WEB140"/>
    <mergeCell ref="WEC140:WEJ140"/>
    <mergeCell ref="WEK140:WER140"/>
    <mergeCell ref="WES140:WEZ140"/>
    <mergeCell ref="WFA140:WFH140"/>
    <mergeCell ref="VZU140:WAB140"/>
    <mergeCell ref="WAC140:WAJ140"/>
    <mergeCell ref="WAK140:WAR140"/>
    <mergeCell ref="WAS140:WAZ140"/>
    <mergeCell ref="WBA140:WBH140"/>
    <mergeCell ref="WBI140:WBP140"/>
    <mergeCell ref="WBQ140:WBX140"/>
    <mergeCell ref="WBY140:WCF140"/>
    <mergeCell ref="WCG140:WCN140"/>
    <mergeCell ref="VXA140:VXH140"/>
    <mergeCell ref="VXI140:VXP140"/>
    <mergeCell ref="VXQ140:VXX140"/>
    <mergeCell ref="VXY140:VYF140"/>
    <mergeCell ref="VYG140:VYN140"/>
    <mergeCell ref="VYO140:VYV140"/>
    <mergeCell ref="VYW140:VZD140"/>
    <mergeCell ref="VZE140:VZL140"/>
    <mergeCell ref="VZM140:VZT140"/>
    <mergeCell ref="VUG140:VUN140"/>
    <mergeCell ref="VUO140:VUV140"/>
    <mergeCell ref="VUW140:VVD140"/>
    <mergeCell ref="VVE140:VVL140"/>
    <mergeCell ref="VVM140:VVT140"/>
    <mergeCell ref="VVU140:VWB140"/>
    <mergeCell ref="VWC140:VWJ140"/>
    <mergeCell ref="VWK140:VWR140"/>
    <mergeCell ref="VWS140:VWZ140"/>
    <mergeCell ref="VRM140:VRT140"/>
    <mergeCell ref="VRU140:VSB140"/>
    <mergeCell ref="VSC140:VSJ140"/>
    <mergeCell ref="VSK140:VSR140"/>
    <mergeCell ref="VSS140:VSZ140"/>
    <mergeCell ref="VTA140:VTH140"/>
    <mergeCell ref="VTI140:VTP140"/>
    <mergeCell ref="VTQ140:VTX140"/>
    <mergeCell ref="VTY140:VUF140"/>
    <mergeCell ref="VOS140:VOZ140"/>
    <mergeCell ref="VPA140:VPH140"/>
    <mergeCell ref="VPI140:VPP140"/>
    <mergeCell ref="VPQ140:VPX140"/>
    <mergeCell ref="VPY140:VQF140"/>
    <mergeCell ref="VQG140:VQN140"/>
    <mergeCell ref="VQO140:VQV140"/>
    <mergeCell ref="VQW140:VRD140"/>
    <mergeCell ref="VRE140:VRL140"/>
    <mergeCell ref="VLY140:VMF140"/>
    <mergeCell ref="VMG140:VMN140"/>
    <mergeCell ref="VMO140:VMV140"/>
    <mergeCell ref="VMW140:VND140"/>
    <mergeCell ref="VNE140:VNL140"/>
    <mergeCell ref="VNM140:VNT140"/>
    <mergeCell ref="VNU140:VOB140"/>
    <mergeCell ref="VOC140:VOJ140"/>
    <mergeCell ref="VOK140:VOR140"/>
    <mergeCell ref="VJE140:VJL140"/>
    <mergeCell ref="VJM140:VJT140"/>
    <mergeCell ref="VJU140:VKB140"/>
    <mergeCell ref="VKC140:VKJ140"/>
    <mergeCell ref="VKK140:VKR140"/>
    <mergeCell ref="VKS140:VKZ140"/>
    <mergeCell ref="VLA140:VLH140"/>
    <mergeCell ref="VLI140:VLP140"/>
    <mergeCell ref="VLQ140:VLX140"/>
    <mergeCell ref="VGK140:VGR140"/>
    <mergeCell ref="VGS140:VGZ140"/>
    <mergeCell ref="VHA140:VHH140"/>
    <mergeCell ref="VHI140:VHP140"/>
    <mergeCell ref="VHQ140:VHX140"/>
    <mergeCell ref="VHY140:VIF140"/>
    <mergeCell ref="VIG140:VIN140"/>
    <mergeCell ref="VIO140:VIV140"/>
    <mergeCell ref="VIW140:VJD140"/>
    <mergeCell ref="VDQ140:VDX140"/>
    <mergeCell ref="VDY140:VEF140"/>
    <mergeCell ref="VEG140:VEN140"/>
    <mergeCell ref="VEO140:VEV140"/>
    <mergeCell ref="VEW140:VFD140"/>
    <mergeCell ref="VFE140:VFL140"/>
    <mergeCell ref="VFM140:VFT140"/>
    <mergeCell ref="VFU140:VGB140"/>
    <mergeCell ref="VGC140:VGJ140"/>
    <mergeCell ref="VAW140:VBD140"/>
    <mergeCell ref="VBE140:VBL140"/>
    <mergeCell ref="VBM140:VBT140"/>
    <mergeCell ref="VBU140:VCB140"/>
    <mergeCell ref="VCC140:VCJ140"/>
    <mergeCell ref="VCK140:VCR140"/>
    <mergeCell ref="VCS140:VCZ140"/>
    <mergeCell ref="VDA140:VDH140"/>
    <mergeCell ref="VDI140:VDP140"/>
    <mergeCell ref="UYC140:UYJ140"/>
    <mergeCell ref="UYK140:UYR140"/>
    <mergeCell ref="UYS140:UYZ140"/>
    <mergeCell ref="UZA140:UZH140"/>
    <mergeCell ref="UZI140:UZP140"/>
    <mergeCell ref="UZQ140:UZX140"/>
    <mergeCell ref="UZY140:VAF140"/>
    <mergeCell ref="VAG140:VAN140"/>
    <mergeCell ref="VAO140:VAV140"/>
    <mergeCell ref="UVI140:UVP140"/>
    <mergeCell ref="UVQ140:UVX140"/>
    <mergeCell ref="UVY140:UWF140"/>
    <mergeCell ref="UWG140:UWN140"/>
    <mergeCell ref="UWO140:UWV140"/>
    <mergeCell ref="UWW140:UXD140"/>
    <mergeCell ref="UXE140:UXL140"/>
    <mergeCell ref="UXM140:UXT140"/>
    <mergeCell ref="UXU140:UYB140"/>
    <mergeCell ref="USO140:USV140"/>
    <mergeCell ref="USW140:UTD140"/>
    <mergeCell ref="UTE140:UTL140"/>
    <mergeCell ref="UTM140:UTT140"/>
    <mergeCell ref="UTU140:UUB140"/>
    <mergeCell ref="UUC140:UUJ140"/>
    <mergeCell ref="UUK140:UUR140"/>
    <mergeCell ref="UUS140:UUZ140"/>
    <mergeCell ref="UVA140:UVH140"/>
    <mergeCell ref="UPU140:UQB140"/>
    <mergeCell ref="UQC140:UQJ140"/>
    <mergeCell ref="UQK140:UQR140"/>
    <mergeCell ref="UQS140:UQZ140"/>
    <mergeCell ref="URA140:URH140"/>
    <mergeCell ref="URI140:URP140"/>
    <mergeCell ref="URQ140:URX140"/>
    <mergeCell ref="URY140:USF140"/>
    <mergeCell ref="USG140:USN140"/>
    <mergeCell ref="UNA140:UNH140"/>
    <mergeCell ref="UNI140:UNP140"/>
    <mergeCell ref="UNQ140:UNX140"/>
    <mergeCell ref="UNY140:UOF140"/>
    <mergeCell ref="UOG140:UON140"/>
    <mergeCell ref="UOO140:UOV140"/>
    <mergeCell ref="UOW140:UPD140"/>
    <mergeCell ref="UPE140:UPL140"/>
    <mergeCell ref="UPM140:UPT140"/>
    <mergeCell ref="UKG140:UKN140"/>
    <mergeCell ref="UKO140:UKV140"/>
    <mergeCell ref="UKW140:ULD140"/>
    <mergeCell ref="ULE140:ULL140"/>
    <mergeCell ref="ULM140:ULT140"/>
    <mergeCell ref="ULU140:UMB140"/>
    <mergeCell ref="UMC140:UMJ140"/>
    <mergeCell ref="UMK140:UMR140"/>
    <mergeCell ref="UMS140:UMZ140"/>
    <mergeCell ref="UHM140:UHT140"/>
    <mergeCell ref="UHU140:UIB140"/>
    <mergeCell ref="UIC140:UIJ140"/>
    <mergeCell ref="UIK140:UIR140"/>
    <mergeCell ref="UIS140:UIZ140"/>
    <mergeCell ref="UJA140:UJH140"/>
    <mergeCell ref="UJI140:UJP140"/>
    <mergeCell ref="UJQ140:UJX140"/>
    <mergeCell ref="UJY140:UKF140"/>
    <mergeCell ref="UES140:UEZ140"/>
    <mergeCell ref="UFA140:UFH140"/>
    <mergeCell ref="UFI140:UFP140"/>
    <mergeCell ref="UFQ140:UFX140"/>
    <mergeCell ref="UFY140:UGF140"/>
    <mergeCell ref="UGG140:UGN140"/>
    <mergeCell ref="UGO140:UGV140"/>
    <mergeCell ref="UGW140:UHD140"/>
    <mergeCell ref="UHE140:UHL140"/>
    <mergeCell ref="UBY140:UCF140"/>
    <mergeCell ref="UCG140:UCN140"/>
    <mergeCell ref="UCO140:UCV140"/>
    <mergeCell ref="UCW140:UDD140"/>
    <mergeCell ref="UDE140:UDL140"/>
    <mergeCell ref="UDM140:UDT140"/>
    <mergeCell ref="UDU140:UEB140"/>
    <mergeCell ref="UEC140:UEJ140"/>
    <mergeCell ref="UEK140:UER140"/>
    <mergeCell ref="TZE140:TZL140"/>
    <mergeCell ref="TZM140:TZT140"/>
    <mergeCell ref="TZU140:UAB140"/>
    <mergeCell ref="UAC140:UAJ140"/>
    <mergeCell ref="UAK140:UAR140"/>
    <mergeCell ref="UAS140:UAZ140"/>
    <mergeCell ref="UBA140:UBH140"/>
    <mergeCell ref="UBI140:UBP140"/>
    <mergeCell ref="UBQ140:UBX140"/>
    <mergeCell ref="TWK140:TWR140"/>
    <mergeCell ref="TWS140:TWZ140"/>
    <mergeCell ref="TXA140:TXH140"/>
    <mergeCell ref="TXI140:TXP140"/>
    <mergeCell ref="TXQ140:TXX140"/>
    <mergeCell ref="TXY140:TYF140"/>
    <mergeCell ref="TYG140:TYN140"/>
    <mergeCell ref="TYO140:TYV140"/>
    <mergeCell ref="TYW140:TZD140"/>
    <mergeCell ref="TTQ140:TTX140"/>
    <mergeCell ref="TTY140:TUF140"/>
    <mergeCell ref="TUG140:TUN140"/>
    <mergeCell ref="TUO140:TUV140"/>
    <mergeCell ref="TUW140:TVD140"/>
    <mergeCell ref="TVE140:TVL140"/>
    <mergeCell ref="TVM140:TVT140"/>
    <mergeCell ref="TVU140:TWB140"/>
    <mergeCell ref="TWC140:TWJ140"/>
    <mergeCell ref="TQW140:TRD140"/>
    <mergeCell ref="TRE140:TRL140"/>
    <mergeCell ref="TRM140:TRT140"/>
    <mergeCell ref="TRU140:TSB140"/>
    <mergeCell ref="TSC140:TSJ140"/>
    <mergeCell ref="TSK140:TSR140"/>
    <mergeCell ref="TSS140:TSZ140"/>
    <mergeCell ref="TTA140:TTH140"/>
    <mergeCell ref="TTI140:TTP140"/>
    <mergeCell ref="TOC140:TOJ140"/>
    <mergeCell ref="TOK140:TOR140"/>
    <mergeCell ref="TOS140:TOZ140"/>
    <mergeCell ref="TPA140:TPH140"/>
    <mergeCell ref="TPI140:TPP140"/>
    <mergeCell ref="TPQ140:TPX140"/>
    <mergeCell ref="TPY140:TQF140"/>
    <mergeCell ref="TQG140:TQN140"/>
    <mergeCell ref="TQO140:TQV140"/>
    <mergeCell ref="TLI140:TLP140"/>
    <mergeCell ref="TLQ140:TLX140"/>
    <mergeCell ref="TLY140:TMF140"/>
    <mergeCell ref="TMG140:TMN140"/>
    <mergeCell ref="TMO140:TMV140"/>
    <mergeCell ref="TMW140:TND140"/>
    <mergeCell ref="TNE140:TNL140"/>
    <mergeCell ref="TNM140:TNT140"/>
    <mergeCell ref="TNU140:TOB140"/>
    <mergeCell ref="TIO140:TIV140"/>
    <mergeCell ref="TIW140:TJD140"/>
    <mergeCell ref="TJE140:TJL140"/>
    <mergeCell ref="TJM140:TJT140"/>
    <mergeCell ref="TJU140:TKB140"/>
    <mergeCell ref="TKC140:TKJ140"/>
    <mergeCell ref="TKK140:TKR140"/>
    <mergeCell ref="TKS140:TKZ140"/>
    <mergeCell ref="TLA140:TLH140"/>
    <mergeCell ref="TFU140:TGB140"/>
    <mergeCell ref="TGC140:TGJ140"/>
    <mergeCell ref="TGK140:TGR140"/>
    <mergeCell ref="TGS140:TGZ140"/>
    <mergeCell ref="THA140:THH140"/>
    <mergeCell ref="THI140:THP140"/>
    <mergeCell ref="THQ140:THX140"/>
    <mergeCell ref="THY140:TIF140"/>
    <mergeCell ref="TIG140:TIN140"/>
    <mergeCell ref="TDA140:TDH140"/>
    <mergeCell ref="TDI140:TDP140"/>
    <mergeCell ref="TDQ140:TDX140"/>
    <mergeCell ref="TDY140:TEF140"/>
    <mergeCell ref="TEG140:TEN140"/>
    <mergeCell ref="TEO140:TEV140"/>
    <mergeCell ref="TEW140:TFD140"/>
    <mergeCell ref="TFE140:TFL140"/>
    <mergeCell ref="TFM140:TFT140"/>
    <mergeCell ref="TAG140:TAN140"/>
    <mergeCell ref="TAO140:TAV140"/>
    <mergeCell ref="TAW140:TBD140"/>
    <mergeCell ref="TBE140:TBL140"/>
    <mergeCell ref="TBM140:TBT140"/>
    <mergeCell ref="TBU140:TCB140"/>
    <mergeCell ref="TCC140:TCJ140"/>
    <mergeCell ref="TCK140:TCR140"/>
    <mergeCell ref="TCS140:TCZ140"/>
    <mergeCell ref="SXM140:SXT140"/>
    <mergeCell ref="SXU140:SYB140"/>
    <mergeCell ref="SYC140:SYJ140"/>
    <mergeCell ref="SYK140:SYR140"/>
    <mergeCell ref="SYS140:SYZ140"/>
    <mergeCell ref="SZA140:SZH140"/>
    <mergeCell ref="SZI140:SZP140"/>
    <mergeCell ref="SZQ140:SZX140"/>
    <mergeCell ref="SZY140:TAF140"/>
    <mergeCell ref="SUS140:SUZ140"/>
    <mergeCell ref="SVA140:SVH140"/>
    <mergeCell ref="SVI140:SVP140"/>
    <mergeCell ref="SVQ140:SVX140"/>
    <mergeCell ref="SVY140:SWF140"/>
    <mergeCell ref="SWG140:SWN140"/>
    <mergeCell ref="SWO140:SWV140"/>
    <mergeCell ref="SWW140:SXD140"/>
    <mergeCell ref="SXE140:SXL140"/>
    <mergeCell ref="SRY140:SSF140"/>
    <mergeCell ref="SSG140:SSN140"/>
    <mergeCell ref="SSO140:SSV140"/>
    <mergeCell ref="SSW140:STD140"/>
    <mergeCell ref="STE140:STL140"/>
    <mergeCell ref="STM140:STT140"/>
    <mergeCell ref="STU140:SUB140"/>
    <mergeCell ref="SUC140:SUJ140"/>
    <mergeCell ref="SUK140:SUR140"/>
    <mergeCell ref="SPE140:SPL140"/>
    <mergeCell ref="SPM140:SPT140"/>
    <mergeCell ref="SPU140:SQB140"/>
    <mergeCell ref="SQC140:SQJ140"/>
    <mergeCell ref="SQK140:SQR140"/>
    <mergeCell ref="SQS140:SQZ140"/>
    <mergeCell ref="SRA140:SRH140"/>
    <mergeCell ref="SRI140:SRP140"/>
    <mergeCell ref="SRQ140:SRX140"/>
    <mergeCell ref="SMK140:SMR140"/>
    <mergeCell ref="SMS140:SMZ140"/>
    <mergeCell ref="SNA140:SNH140"/>
    <mergeCell ref="SNI140:SNP140"/>
    <mergeCell ref="SNQ140:SNX140"/>
    <mergeCell ref="SNY140:SOF140"/>
    <mergeCell ref="SOG140:SON140"/>
    <mergeCell ref="SOO140:SOV140"/>
    <mergeCell ref="SOW140:SPD140"/>
    <mergeCell ref="SJQ140:SJX140"/>
    <mergeCell ref="SJY140:SKF140"/>
    <mergeCell ref="SKG140:SKN140"/>
    <mergeCell ref="SKO140:SKV140"/>
    <mergeCell ref="SKW140:SLD140"/>
    <mergeCell ref="SLE140:SLL140"/>
    <mergeCell ref="SLM140:SLT140"/>
    <mergeCell ref="SLU140:SMB140"/>
    <mergeCell ref="SMC140:SMJ140"/>
    <mergeCell ref="SGW140:SHD140"/>
    <mergeCell ref="SHE140:SHL140"/>
    <mergeCell ref="SHM140:SHT140"/>
    <mergeCell ref="SHU140:SIB140"/>
    <mergeCell ref="SIC140:SIJ140"/>
    <mergeCell ref="SIK140:SIR140"/>
    <mergeCell ref="SIS140:SIZ140"/>
    <mergeCell ref="SJA140:SJH140"/>
    <mergeCell ref="SJI140:SJP140"/>
    <mergeCell ref="SEC140:SEJ140"/>
    <mergeCell ref="SEK140:SER140"/>
    <mergeCell ref="SES140:SEZ140"/>
    <mergeCell ref="SFA140:SFH140"/>
    <mergeCell ref="SFI140:SFP140"/>
    <mergeCell ref="SFQ140:SFX140"/>
    <mergeCell ref="SFY140:SGF140"/>
    <mergeCell ref="SGG140:SGN140"/>
    <mergeCell ref="SGO140:SGV140"/>
    <mergeCell ref="SBI140:SBP140"/>
    <mergeCell ref="SBQ140:SBX140"/>
    <mergeCell ref="SBY140:SCF140"/>
    <mergeCell ref="SCG140:SCN140"/>
    <mergeCell ref="SCO140:SCV140"/>
    <mergeCell ref="SCW140:SDD140"/>
    <mergeCell ref="SDE140:SDL140"/>
    <mergeCell ref="SDM140:SDT140"/>
    <mergeCell ref="SDU140:SEB140"/>
    <mergeCell ref="RYO140:RYV140"/>
    <mergeCell ref="RYW140:RZD140"/>
    <mergeCell ref="RZE140:RZL140"/>
    <mergeCell ref="RZM140:RZT140"/>
    <mergeCell ref="RZU140:SAB140"/>
    <mergeCell ref="SAC140:SAJ140"/>
    <mergeCell ref="SAK140:SAR140"/>
    <mergeCell ref="SAS140:SAZ140"/>
    <mergeCell ref="SBA140:SBH140"/>
    <mergeCell ref="RVU140:RWB140"/>
    <mergeCell ref="RWC140:RWJ140"/>
    <mergeCell ref="RWK140:RWR140"/>
    <mergeCell ref="RWS140:RWZ140"/>
    <mergeCell ref="RXA140:RXH140"/>
    <mergeCell ref="RXI140:RXP140"/>
    <mergeCell ref="RXQ140:RXX140"/>
    <mergeCell ref="RXY140:RYF140"/>
    <mergeCell ref="RYG140:RYN140"/>
    <mergeCell ref="RTA140:RTH140"/>
    <mergeCell ref="RTI140:RTP140"/>
    <mergeCell ref="RTQ140:RTX140"/>
    <mergeCell ref="RTY140:RUF140"/>
    <mergeCell ref="RUG140:RUN140"/>
    <mergeCell ref="RUO140:RUV140"/>
    <mergeCell ref="RUW140:RVD140"/>
    <mergeCell ref="RVE140:RVL140"/>
    <mergeCell ref="RVM140:RVT140"/>
    <mergeCell ref="RQG140:RQN140"/>
    <mergeCell ref="RQO140:RQV140"/>
    <mergeCell ref="RQW140:RRD140"/>
    <mergeCell ref="RRE140:RRL140"/>
    <mergeCell ref="RRM140:RRT140"/>
    <mergeCell ref="RRU140:RSB140"/>
    <mergeCell ref="RSC140:RSJ140"/>
    <mergeCell ref="RSK140:RSR140"/>
    <mergeCell ref="RSS140:RSZ140"/>
    <mergeCell ref="RNM140:RNT140"/>
    <mergeCell ref="RNU140:ROB140"/>
    <mergeCell ref="ROC140:ROJ140"/>
    <mergeCell ref="ROK140:ROR140"/>
    <mergeCell ref="ROS140:ROZ140"/>
    <mergeCell ref="RPA140:RPH140"/>
    <mergeCell ref="RPI140:RPP140"/>
    <mergeCell ref="RPQ140:RPX140"/>
    <mergeCell ref="RPY140:RQF140"/>
    <mergeCell ref="RKS140:RKZ140"/>
    <mergeCell ref="RLA140:RLH140"/>
    <mergeCell ref="RLI140:RLP140"/>
    <mergeCell ref="RLQ140:RLX140"/>
    <mergeCell ref="RLY140:RMF140"/>
    <mergeCell ref="RMG140:RMN140"/>
    <mergeCell ref="RMO140:RMV140"/>
    <mergeCell ref="RMW140:RND140"/>
    <mergeCell ref="RNE140:RNL140"/>
    <mergeCell ref="RHY140:RIF140"/>
    <mergeCell ref="RIG140:RIN140"/>
    <mergeCell ref="RIO140:RIV140"/>
    <mergeCell ref="RIW140:RJD140"/>
    <mergeCell ref="RJE140:RJL140"/>
    <mergeCell ref="RJM140:RJT140"/>
    <mergeCell ref="RJU140:RKB140"/>
    <mergeCell ref="RKC140:RKJ140"/>
    <mergeCell ref="RKK140:RKR140"/>
    <mergeCell ref="RFE140:RFL140"/>
    <mergeCell ref="RFM140:RFT140"/>
    <mergeCell ref="RFU140:RGB140"/>
    <mergeCell ref="RGC140:RGJ140"/>
    <mergeCell ref="RGK140:RGR140"/>
    <mergeCell ref="RGS140:RGZ140"/>
    <mergeCell ref="RHA140:RHH140"/>
    <mergeCell ref="RHI140:RHP140"/>
    <mergeCell ref="RHQ140:RHX140"/>
    <mergeCell ref="RCK140:RCR140"/>
    <mergeCell ref="RCS140:RCZ140"/>
    <mergeCell ref="RDA140:RDH140"/>
    <mergeCell ref="RDI140:RDP140"/>
    <mergeCell ref="RDQ140:RDX140"/>
    <mergeCell ref="RDY140:REF140"/>
    <mergeCell ref="REG140:REN140"/>
    <mergeCell ref="REO140:REV140"/>
    <mergeCell ref="REW140:RFD140"/>
    <mergeCell ref="QZQ140:QZX140"/>
    <mergeCell ref="QZY140:RAF140"/>
    <mergeCell ref="RAG140:RAN140"/>
    <mergeCell ref="RAO140:RAV140"/>
    <mergeCell ref="RAW140:RBD140"/>
    <mergeCell ref="RBE140:RBL140"/>
    <mergeCell ref="RBM140:RBT140"/>
    <mergeCell ref="RBU140:RCB140"/>
    <mergeCell ref="RCC140:RCJ140"/>
    <mergeCell ref="QWW140:QXD140"/>
    <mergeCell ref="QXE140:QXL140"/>
    <mergeCell ref="QXM140:QXT140"/>
    <mergeCell ref="QXU140:QYB140"/>
    <mergeCell ref="QYC140:QYJ140"/>
    <mergeCell ref="QYK140:QYR140"/>
    <mergeCell ref="QYS140:QYZ140"/>
    <mergeCell ref="QZA140:QZH140"/>
    <mergeCell ref="QZI140:QZP140"/>
    <mergeCell ref="QUC140:QUJ140"/>
    <mergeCell ref="QUK140:QUR140"/>
    <mergeCell ref="QUS140:QUZ140"/>
    <mergeCell ref="QVA140:QVH140"/>
    <mergeCell ref="QVI140:QVP140"/>
    <mergeCell ref="QVQ140:QVX140"/>
    <mergeCell ref="QVY140:QWF140"/>
    <mergeCell ref="QWG140:QWN140"/>
    <mergeCell ref="QWO140:QWV140"/>
    <mergeCell ref="QRI140:QRP140"/>
    <mergeCell ref="QRQ140:QRX140"/>
    <mergeCell ref="QRY140:QSF140"/>
    <mergeCell ref="QSG140:QSN140"/>
    <mergeCell ref="QSO140:QSV140"/>
    <mergeCell ref="QSW140:QTD140"/>
    <mergeCell ref="QTE140:QTL140"/>
    <mergeCell ref="QTM140:QTT140"/>
    <mergeCell ref="QTU140:QUB140"/>
    <mergeCell ref="QOO140:QOV140"/>
    <mergeCell ref="QOW140:QPD140"/>
    <mergeCell ref="QPE140:QPL140"/>
    <mergeCell ref="QPM140:QPT140"/>
    <mergeCell ref="QPU140:QQB140"/>
    <mergeCell ref="QQC140:QQJ140"/>
    <mergeCell ref="QQK140:QQR140"/>
    <mergeCell ref="QQS140:QQZ140"/>
    <mergeCell ref="QRA140:QRH140"/>
    <mergeCell ref="QLU140:QMB140"/>
    <mergeCell ref="QMC140:QMJ140"/>
    <mergeCell ref="QMK140:QMR140"/>
    <mergeCell ref="QMS140:QMZ140"/>
    <mergeCell ref="QNA140:QNH140"/>
    <mergeCell ref="QNI140:QNP140"/>
    <mergeCell ref="QNQ140:QNX140"/>
    <mergeCell ref="QNY140:QOF140"/>
    <mergeCell ref="QOG140:QON140"/>
    <mergeCell ref="QJA140:QJH140"/>
    <mergeCell ref="QJI140:QJP140"/>
    <mergeCell ref="QJQ140:QJX140"/>
    <mergeCell ref="QJY140:QKF140"/>
    <mergeCell ref="QKG140:QKN140"/>
    <mergeCell ref="QKO140:QKV140"/>
    <mergeCell ref="QKW140:QLD140"/>
    <mergeCell ref="QLE140:QLL140"/>
    <mergeCell ref="QLM140:QLT140"/>
    <mergeCell ref="QGG140:QGN140"/>
    <mergeCell ref="QGO140:QGV140"/>
    <mergeCell ref="QGW140:QHD140"/>
    <mergeCell ref="QHE140:QHL140"/>
    <mergeCell ref="QHM140:QHT140"/>
    <mergeCell ref="QHU140:QIB140"/>
    <mergeCell ref="QIC140:QIJ140"/>
    <mergeCell ref="QIK140:QIR140"/>
    <mergeCell ref="QIS140:QIZ140"/>
    <mergeCell ref="QDM140:QDT140"/>
    <mergeCell ref="QDU140:QEB140"/>
    <mergeCell ref="QEC140:QEJ140"/>
    <mergeCell ref="QEK140:QER140"/>
    <mergeCell ref="QES140:QEZ140"/>
    <mergeCell ref="QFA140:QFH140"/>
    <mergeCell ref="QFI140:QFP140"/>
    <mergeCell ref="QFQ140:QFX140"/>
    <mergeCell ref="QFY140:QGF140"/>
    <mergeCell ref="QAS140:QAZ140"/>
    <mergeCell ref="QBA140:QBH140"/>
    <mergeCell ref="QBI140:QBP140"/>
    <mergeCell ref="QBQ140:QBX140"/>
    <mergeCell ref="QBY140:QCF140"/>
    <mergeCell ref="QCG140:QCN140"/>
    <mergeCell ref="QCO140:QCV140"/>
    <mergeCell ref="QCW140:QDD140"/>
    <mergeCell ref="QDE140:QDL140"/>
    <mergeCell ref="PXY140:PYF140"/>
    <mergeCell ref="PYG140:PYN140"/>
    <mergeCell ref="PYO140:PYV140"/>
    <mergeCell ref="PYW140:PZD140"/>
    <mergeCell ref="PZE140:PZL140"/>
    <mergeCell ref="PZM140:PZT140"/>
    <mergeCell ref="PZU140:QAB140"/>
    <mergeCell ref="QAC140:QAJ140"/>
    <mergeCell ref="QAK140:QAR140"/>
    <mergeCell ref="PVE140:PVL140"/>
    <mergeCell ref="PVM140:PVT140"/>
    <mergeCell ref="PVU140:PWB140"/>
    <mergeCell ref="PWC140:PWJ140"/>
    <mergeCell ref="PWK140:PWR140"/>
    <mergeCell ref="PWS140:PWZ140"/>
    <mergeCell ref="PXA140:PXH140"/>
    <mergeCell ref="PXI140:PXP140"/>
    <mergeCell ref="PXQ140:PXX140"/>
    <mergeCell ref="PSK140:PSR140"/>
    <mergeCell ref="PSS140:PSZ140"/>
    <mergeCell ref="PTA140:PTH140"/>
    <mergeCell ref="PTI140:PTP140"/>
    <mergeCell ref="PTQ140:PTX140"/>
    <mergeCell ref="PTY140:PUF140"/>
    <mergeCell ref="PUG140:PUN140"/>
    <mergeCell ref="PUO140:PUV140"/>
    <mergeCell ref="PUW140:PVD140"/>
    <mergeCell ref="PPQ140:PPX140"/>
    <mergeCell ref="PPY140:PQF140"/>
    <mergeCell ref="PQG140:PQN140"/>
    <mergeCell ref="PQO140:PQV140"/>
    <mergeCell ref="PQW140:PRD140"/>
    <mergeCell ref="PRE140:PRL140"/>
    <mergeCell ref="PRM140:PRT140"/>
    <mergeCell ref="PRU140:PSB140"/>
    <mergeCell ref="PSC140:PSJ140"/>
    <mergeCell ref="PMW140:PND140"/>
    <mergeCell ref="PNE140:PNL140"/>
    <mergeCell ref="PNM140:PNT140"/>
    <mergeCell ref="PNU140:POB140"/>
    <mergeCell ref="POC140:POJ140"/>
    <mergeCell ref="POK140:POR140"/>
    <mergeCell ref="POS140:POZ140"/>
    <mergeCell ref="PPA140:PPH140"/>
    <mergeCell ref="PPI140:PPP140"/>
    <mergeCell ref="PKC140:PKJ140"/>
    <mergeCell ref="PKK140:PKR140"/>
    <mergeCell ref="PKS140:PKZ140"/>
    <mergeCell ref="PLA140:PLH140"/>
    <mergeCell ref="PLI140:PLP140"/>
    <mergeCell ref="PLQ140:PLX140"/>
    <mergeCell ref="PLY140:PMF140"/>
    <mergeCell ref="PMG140:PMN140"/>
    <mergeCell ref="PMO140:PMV140"/>
    <mergeCell ref="PHI140:PHP140"/>
    <mergeCell ref="PHQ140:PHX140"/>
    <mergeCell ref="PHY140:PIF140"/>
    <mergeCell ref="PIG140:PIN140"/>
    <mergeCell ref="PIO140:PIV140"/>
    <mergeCell ref="PIW140:PJD140"/>
    <mergeCell ref="PJE140:PJL140"/>
    <mergeCell ref="PJM140:PJT140"/>
    <mergeCell ref="PJU140:PKB140"/>
    <mergeCell ref="PEO140:PEV140"/>
    <mergeCell ref="PEW140:PFD140"/>
    <mergeCell ref="PFE140:PFL140"/>
    <mergeCell ref="PFM140:PFT140"/>
    <mergeCell ref="PFU140:PGB140"/>
    <mergeCell ref="PGC140:PGJ140"/>
    <mergeCell ref="PGK140:PGR140"/>
    <mergeCell ref="PGS140:PGZ140"/>
    <mergeCell ref="PHA140:PHH140"/>
    <mergeCell ref="PBU140:PCB140"/>
    <mergeCell ref="PCC140:PCJ140"/>
    <mergeCell ref="PCK140:PCR140"/>
    <mergeCell ref="PCS140:PCZ140"/>
    <mergeCell ref="PDA140:PDH140"/>
    <mergeCell ref="PDI140:PDP140"/>
    <mergeCell ref="PDQ140:PDX140"/>
    <mergeCell ref="PDY140:PEF140"/>
    <mergeCell ref="PEG140:PEN140"/>
    <mergeCell ref="OZA140:OZH140"/>
    <mergeCell ref="OZI140:OZP140"/>
    <mergeCell ref="OZQ140:OZX140"/>
    <mergeCell ref="OZY140:PAF140"/>
    <mergeCell ref="PAG140:PAN140"/>
    <mergeCell ref="PAO140:PAV140"/>
    <mergeCell ref="PAW140:PBD140"/>
    <mergeCell ref="PBE140:PBL140"/>
    <mergeCell ref="PBM140:PBT140"/>
    <mergeCell ref="OWG140:OWN140"/>
    <mergeCell ref="OWO140:OWV140"/>
    <mergeCell ref="OWW140:OXD140"/>
    <mergeCell ref="OXE140:OXL140"/>
    <mergeCell ref="OXM140:OXT140"/>
    <mergeCell ref="OXU140:OYB140"/>
    <mergeCell ref="OYC140:OYJ140"/>
    <mergeCell ref="OYK140:OYR140"/>
    <mergeCell ref="OYS140:OYZ140"/>
    <mergeCell ref="OTM140:OTT140"/>
    <mergeCell ref="OTU140:OUB140"/>
    <mergeCell ref="OUC140:OUJ140"/>
    <mergeCell ref="OUK140:OUR140"/>
    <mergeCell ref="OUS140:OUZ140"/>
    <mergeCell ref="OVA140:OVH140"/>
    <mergeCell ref="OVI140:OVP140"/>
    <mergeCell ref="OVQ140:OVX140"/>
    <mergeCell ref="OVY140:OWF140"/>
    <mergeCell ref="OQS140:OQZ140"/>
    <mergeCell ref="ORA140:ORH140"/>
    <mergeCell ref="ORI140:ORP140"/>
    <mergeCell ref="ORQ140:ORX140"/>
    <mergeCell ref="ORY140:OSF140"/>
    <mergeCell ref="OSG140:OSN140"/>
    <mergeCell ref="OSO140:OSV140"/>
    <mergeCell ref="OSW140:OTD140"/>
    <mergeCell ref="OTE140:OTL140"/>
    <mergeCell ref="ONY140:OOF140"/>
    <mergeCell ref="OOG140:OON140"/>
    <mergeCell ref="OOO140:OOV140"/>
    <mergeCell ref="OOW140:OPD140"/>
    <mergeCell ref="OPE140:OPL140"/>
    <mergeCell ref="OPM140:OPT140"/>
    <mergeCell ref="OPU140:OQB140"/>
    <mergeCell ref="OQC140:OQJ140"/>
    <mergeCell ref="OQK140:OQR140"/>
    <mergeCell ref="OLE140:OLL140"/>
    <mergeCell ref="OLM140:OLT140"/>
    <mergeCell ref="OLU140:OMB140"/>
    <mergeCell ref="OMC140:OMJ140"/>
    <mergeCell ref="OMK140:OMR140"/>
    <mergeCell ref="OMS140:OMZ140"/>
    <mergeCell ref="ONA140:ONH140"/>
    <mergeCell ref="ONI140:ONP140"/>
    <mergeCell ref="ONQ140:ONX140"/>
    <mergeCell ref="OIK140:OIR140"/>
    <mergeCell ref="OIS140:OIZ140"/>
    <mergeCell ref="OJA140:OJH140"/>
    <mergeCell ref="OJI140:OJP140"/>
    <mergeCell ref="OJQ140:OJX140"/>
    <mergeCell ref="OJY140:OKF140"/>
    <mergeCell ref="OKG140:OKN140"/>
    <mergeCell ref="OKO140:OKV140"/>
    <mergeCell ref="OKW140:OLD140"/>
    <mergeCell ref="OFQ140:OFX140"/>
    <mergeCell ref="OFY140:OGF140"/>
    <mergeCell ref="OGG140:OGN140"/>
    <mergeCell ref="OGO140:OGV140"/>
    <mergeCell ref="OGW140:OHD140"/>
    <mergeCell ref="OHE140:OHL140"/>
    <mergeCell ref="OHM140:OHT140"/>
    <mergeCell ref="OHU140:OIB140"/>
    <mergeCell ref="OIC140:OIJ140"/>
    <mergeCell ref="OCW140:ODD140"/>
    <mergeCell ref="ODE140:ODL140"/>
    <mergeCell ref="ODM140:ODT140"/>
    <mergeCell ref="ODU140:OEB140"/>
    <mergeCell ref="OEC140:OEJ140"/>
    <mergeCell ref="OEK140:OER140"/>
    <mergeCell ref="OES140:OEZ140"/>
    <mergeCell ref="OFA140:OFH140"/>
    <mergeCell ref="OFI140:OFP140"/>
    <mergeCell ref="OAC140:OAJ140"/>
    <mergeCell ref="OAK140:OAR140"/>
    <mergeCell ref="OAS140:OAZ140"/>
    <mergeCell ref="OBA140:OBH140"/>
    <mergeCell ref="OBI140:OBP140"/>
    <mergeCell ref="OBQ140:OBX140"/>
    <mergeCell ref="OBY140:OCF140"/>
    <mergeCell ref="OCG140:OCN140"/>
    <mergeCell ref="OCO140:OCV140"/>
    <mergeCell ref="NXI140:NXP140"/>
    <mergeCell ref="NXQ140:NXX140"/>
    <mergeCell ref="NXY140:NYF140"/>
    <mergeCell ref="NYG140:NYN140"/>
    <mergeCell ref="NYO140:NYV140"/>
    <mergeCell ref="NYW140:NZD140"/>
    <mergeCell ref="NZE140:NZL140"/>
    <mergeCell ref="NZM140:NZT140"/>
    <mergeCell ref="NZU140:OAB140"/>
    <mergeCell ref="NUO140:NUV140"/>
    <mergeCell ref="NUW140:NVD140"/>
    <mergeCell ref="NVE140:NVL140"/>
    <mergeCell ref="NVM140:NVT140"/>
    <mergeCell ref="NVU140:NWB140"/>
    <mergeCell ref="NWC140:NWJ140"/>
    <mergeCell ref="NWK140:NWR140"/>
    <mergeCell ref="NWS140:NWZ140"/>
    <mergeCell ref="NXA140:NXH140"/>
    <mergeCell ref="NRU140:NSB140"/>
    <mergeCell ref="NSC140:NSJ140"/>
    <mergeCell ref="NSK140:NSR140"/>
    <mergeCell ref="NSS140:NSZ140"/>
    <mergeCell ref="NTA140:NTH140"/>
    <mergeCell ref="NTI140:NTP140"/>
    <mergeCell ref="NTQ140:NTX140"/>
    <mergeCell ref="NTY140:NUF140"/>
    <mergeCell ref="NUG140:NUN140"/>
    <mergeCell ref="NPA140:NPH140"/>
    <mergeCell ref="NPI140:NPP140"/>
    <mergeCell ref="NPQ140:NPX140"/>
    <mergeCell ref="NPY140:NQF140"/>
    <mergeCell ref="NQG140:NQN140"/>
    <mergeCell ref="NQO140:NQV140"/>
    <mergeCell ref="NQW140:NRD140"/>
    <mergeCell ref="NRE140:NRL140"/>
    <mergeCell ref="NRM140:NRT140"/>
    <mergeCell ref="NMG140:NMN140"/>
    <mergeCell ref="NMO140:NMV140"/>
    <mergeCell ref="NMW140:NND140"/>
    <mergeCell ref="NNE140:NNL140"/>
    <mergeCell ref="NNM140:NNT140"/>
    <mergeCell ref="NNU140:NOB140"/>
    <mergeCell ref="NOC140:NOJ140"/>
    <mergeCell ref="NOK140:NOR140"/>
    <mergeCell ref="NOS140:NOZ140"/>
    <mergeCell ref="NJM140:NJT140"/>
    <mergeCell ref="NJU140:NKB140"/>
    <mergeCell ref="NKC140:NKJ140"/>
    <mergeCell ref="NKK140:NKR140"/>
    <mergeCell ref="NKS140:NKZ140"/>
    <mergeCell ref="NLA140:NLH140"/>
    <mergeCell ref="NLI140:NLP140"/>
    <mergeCell ref="NLQ140:NLX140"/>
    <mergeCell ref="NLY140:NMF140"/>
    <mergeCell ref="NGS140:NGZ140"/>
    <mergeCell ref="NHA140:NHH140"/>
    <mergeCell ref="NHI140:NHP140"/>
    <mergeCell ref="NHQ140:NHX140"/>
    <mergeCell ref="NHY140:NIF140"/>
    <mergeCell ref="NIG140:NIN140"/>
    <mergeCell ref="NIO140:NIV140"/>
    <mergeCell ref="NIW140:NJD140"/>
    <mergeCell ref="NJE140:NJL140"/>
    <mergeCell ref="NDY140:NEF140"/>
    <mergeCell ref="NEG140:NEN140"/>
    <mergeCell ref="NEO140:NEV140"/>
    <mergeCell ref="NEW140:NFD140"/>
    <mergeCell ref="NFE140:NFL140"/>
    <mergeCell ref="NFM140:NFT140"/>
    <mergeCell ref="NFU140:NGB140"/>
    <mergeCell ref="NGC140:NGJ140"/>
    <mergeCell ref="NGK140:NGR140"/>
    <mergeCell ref="NBE140:NBL140"/>
    <mergeCell ref="NBM140:NBT140"/>
    <mergeCell ref="NBU140:NCB140"/>
    <mergeCell ref="NCC140:NCJ140"/>
    <mergeCell ref="NCK140:NCR140"/>
    <mergeCell ref="NCS140:NCZ140"/>
    <mergeCell ref="NDA140:NDH140"/>
    <mergeCell ref="NDI140:NDP140"/>
    <mergeCell ref="NDQ140:NDX140"/>
    <mergeCell ref="MYK140:MYR140"/>
    <mergeCell ref="MYS140:MYZ140"/>
    <mergeCell ref="MZA140:MZH140"/>
    <mergeCell ref="MZI140:MZP140"/>
    <mergeCell ref="MZQ140:MZX140"/>
    <mergeCell ref="MZY140:NAF140"/>
    <mergeCell ref="NAG140:NAN140"/>
    <mergeCell ref="NAO140:NAV140"/>
    <mergeCell ref="NAW140:NBD140"/>
    <mergeCell ref="MVQ140:MVX140"/>
    <mergeCell ref="MVY140:MWF140"/>
    <mergeCell ref="MWG140:MWN140"/>
    <mergeCell ref="MWO140:MWV140"/>
    <mergeCell ref="MWW140:MXD140"/>
    <mergeCell ref="MXE140:MXL140"/>
    <mergeCell ref="MXM140:MXT140"/>
    <mergeCell ref="MXU140:MYB140"/>
    <mergeCell ref="MYC140:MYJ140"/>
    <mergeCell ref="MSW140:MTD140"/>
    <mergeCell ref="MTE140:MTL140"/>
    <mergeCell ref="MTM140:MTT140"/>
    <mergeCell ref="MTU140:MUB140"/>
    <mergeCell ref="MUC140:MUJ140"/>
    <mergeCell ref="MUK140:MUR140"/>
    <mergeCell ref="MUS140:MUZ140"/>
    <mergeCell ref="MVA140:MVH140"/>
    <mergeCell ref="MVI140:MVP140"/>
    <mergeCell ref="MQC140:MQJ140"/>
    <mergeCell ref="MQK140:MQR140"/>
    <mergeCell ref="MQS140:MQZ140"/>
    <mergeCell ref="MRA140:MRH140"/>
    <mergeCell ref="MRI140:MRP140"/>
    <mergeCell ref="MRQ140:MRX140"/>
    <mergeCell ref="MRY140:MSF140"/>
    <mergeCell ref="MSG140:MSN140"/>
    <mergeCell ref="MSO140:MSV140"/>
    <mergeCell ref="MNI140:MNP140"/>
    <mergeCell ref="MNQ140:MNX140"/>
    <mergeCell ref="MNY140:MOF140"/>
    <mergeCell ref="MOG140:MON140"/>
    <mergeCell ref="MOO140:MOV140"/>
    <mergeCell ref="MOW140:MPD140"/>
    <mergeCell ref="MPE140:MPL140"/>
    <mergeCell ref="MPM140:MPT140"/>
    <mergeCell ref="MPU140:MQB140"/>
    <mergeCell ref="MKO140:MKV140"/>
    <mergeCell ref="MKW140:MLD140"/>
    <mergeCell ref="MLE140:MLL140"/>
    <mergeCell ref="MLM140:MLT140"/>
    <mergeCell ref="MLU140:MMB140"/>
    <mergeCell ref="MMC140:MMJ140"/>
    <mergeCell ref="MMK140:MMR140"/>
    <mergeCell ref="MMS140:MMZ140"/>
    <mergeCell ref="MNA140:MNH140"/>
    <mergeCell ref="MHU140:MIB140"/>
    <mergeCell ref="MIC140:MIJ140"/>
    <mergeCell ref="MIK140:MIR140"/>
    <mergeCell ref="MIS140:MIZ140"/>
    <mergeCell ref="MJA140:MJH140"/>
    <mergeCell ref="MJI140:MJP140"/>
    <mergeCell ref="MJQ140:MJX140"/>
    <mergeCell ref="MJY140:MKF140"/>
    <mergeCell ref="MKG140:MKN140"/>
    <mergeCell ref="MFA140:MFH140"/>
    <mergeCell ref="MFI140:MFP140"/>
    <mergeCell ref="MFQ140:MFX140"/>
    <mergeCell ref="MFY140:MGF140"/>
    <mergeCell ref="MGG140:MGN140"/>
    <mergeCell ref="MGO140:MGV140"/>
    <mergeCell ref="MGW140:MHD140"/>
    <mergeCell ref="MHE140:MHL140"/>
    <mergeCell ref="MHM140:MHT140"/>
    <mergeCell ref="MCG140:MCN140"/>
    <mergeCell ref="MCO140:MCV140"/>
    <mergeCell ref="MCW140:MDD140"/>
    <mergeCell ref="MDE140:MDL140"/>
    <mergeCell ref="MDM140:MDT140"/>
    <mergeCell ref="MDU140:MEB140"/>
    <mergeCell ref="MEC140:MEJ140"/>
    <mergeCell ref="MEK140:MER140"/>
    <mergeCell ref="MES140:MEZ140"/>
    <mergeCell ref="LZM140:LZT140"/>
    <mergeCell ref="LZU140:MAB140"/>
    <mergeCell ref="MAC140:MAJ140"/>
    <mergeCell ref="MAK140:MAR140"/>
    <mergeCell ref="MAS140:MAZ140"/>
    <mergeCell ref="MBA140:MBH140"/>
    <mergeCell ref="MBI140:MBP140"/>
    <mergeCell ref="MBQ140:MBX140"/>
    <mergeCell ref="MBY140:MCF140"/>
    <mergeCell ref="LWS140:LWZ140"/>
    <mergeCell ref="LXA140:LXH140"/>
    <mergeCell ref="LXI140:LXP140"/>
    <mergeCell ref="LXQ140:LXX140"/>
    <mergeCell ref="LXY140:LYF140"/>
    <mergeCell ref="LYG140:LYN140"/>
    <mergeCell ref="LYO140:LYV140"/>
    <mergeCell ref="LYW140:LZD140"/>
    <mergeCell ref="LZE140:LZL140"/>
    <mergeCell ref="LTY140:LUF140"/>
    <mergeCell ref="LUG140:LUN140"/>
    <mergeCell ref="LUO140:LUV140"/>
    <mergeCell ref="LUW140:LVD140"/>
    <mergeCell ref="LVE140:LVL140"/>
    <mergeCell ref="LVM140:LVT140"/>
    <mergeCell ref="LVU140:LWB140"/>
    <mergeCell ref="LWC140:LWJ140"/>
    <mergeCell ref="LWK140:LWR140"/>
    <mergeCell ref="LRE140:LRL140"/>
    <mergeCell ref="LRM140:LRT140"/>
    <mergeCell ref="LRU140:LSB140"/>
    <mergeCell ref="LSC140:LSJ140"/>
    <mergeCell ref="LSK140:LSR140"/>
    <mergeCell ref="LSS140:LSZ140"/>
    <mergeCell ref="LTA140:LTH140"/>
    <mergeCell ref="LTI140:LTP140"/>
    <mergeCell ref="LTQ140:LTX140"/>
    <mergeCell ref="LOK140:LOR140"/>
    <mergeCell ref="LOS140:LOZ140"/>
    <mergeCell ref="LPA140:LPH140"/>
    <mergeCell ref="LPI140:LPP140"/>
    <mergeCell ref="LPQ140:LPX140"/>
    <mergeCell ref="LPY140:LQF140"/>
    <mergeCell ref="LQG140:LQN140"/>
    <mergeCell ref="LQO140:LQV140"/>
    <mergeCell ref="LQW140:LRD140"/>
    <mergeCell ref="LLQ140:LLX140"/>
    <mergeCell ref="LLY140:LMF140"/>
    <mergeCell ref="LMG140:LMN140"/>
    <mergeCell ref="LMO140:LMV140"/>
    <mergeCell ref="LMW140:LND140"/>
    <mergeCell ref="LNE140:LNL140"/>
    <mergeCell ref="LNM140:LNT140"/>
    <mergeCell ref="LNU140:LOB140"/>
    <mergeCell ref="LOC140:LOJ140"/>
    <mergeCell ref="LIW140:LJD140"/>
    <mergeCell ref="LJE140:LJL140"/>
    <mergeCell ref="LJM140:LJT140"/>
    <mergeCell ref="LJU140:LKB140"/>
    <mergeCell ref="LKC140:LKJ140"/>
    <mergeCell ref="LKK140:LKR140"/>
    <mergeCell ref="LKS140:LKZ140"/>
    <mergeCell ref="LLA140:LLH140"/>
    <mergeCell ref="LLI140:LLP140"/>
    <mergeCell ref="LGC140:LGJ140"/>
    <mergeCell ref="LGK140:LGR140"/>
    <mergeCell ref="LGS140:LGZ140"/>
    <mergeCell ref="LHA140:LHH140"/>
    <mergeCell ref="LHI140:LHP140"/>
    <mergeCell ref="LHQ140:LHX140"/>
    <mergeCell ref="LHY140:LIF140"/>
    <mergeCell ref="LIG140:LIN140"/>
    <mergeCell ref="LIO140:LIV140"/>
    <mergeCell ref="LDI140:LDP140"/>
    <mergeCell ref="LDQ140:LDX140"/>
    <mergeCell ref="LDY140:LEF140"/>
    <mergeCell ref="LEG140:LEN140"/>
    <mergeCell ref="LEO140:LEV140"/>
    <mergeCell ref="LEW140:LFD140"/>
    <mergeCell ref="LFE140:LFL140"/>
    <mergeCell ref="LFM140:LFT140"/>
    <mergeCell ref="LFU140:LGB140"/>
    <mergeCell ref="LAO140:LAV140"/>
    <mergeCell ref="LAW140:LBD140"/>
    <mergeCell ref="LBE140:LBL140"/>
    <mergeCell ref="LBM140:LBT140"/>
    <mergeCell ref="LBU140:LCB140"/>
    <mergeCell ref="LCC140:LCJ140"/>
    <mergeCell ref="LCK140:LCR140"/>
    <mergeCell ref="LCS140:LCZ140"/>
    <mergeCell ref="LDA140:LDH140"/>
    <mergeCell ref="KXU140:KYB140"/>
    <mergeCell ref="KYC140:KYJ140"/>
    <mergeCell ref="KYK140:KYR140"/>
    <mergeCell ref="KYS140:KYZ140"/>
    <mergeCell ref="KZA140:KZH140"/>
    <mergeCell ref="KZI140:KZP140"/>
    <mergeCell ref="KZQ140:KZX140"/>
    <mergeCell ref="KZY140:LAF140"/>
    <mergeCell ref="LAG140:LAN140"/>
    <mergeCell ref="KVA140:KVH140"/>
    <mergeCell ref="KVI140:KVP140"/>
    <mergeCell ref="KVQ140:KVX140"/>
    <mergeCell ref="KVY140:KWF140"/>
    <mergeCell ref="KWG140:KWN140"/>
    <mergeCell ref="KWO140:KWV140"/>
    <mergeCell ref="KWW140:KXD140"/>
    <mergeCell ref="KXE140:KXL140"/>
    <mergeCell ref="KXM140:KXT140"/>
    <mergeCell ref="KSG140:KSN140"/>
    <mergeCell ref="KSO140:KSV140"/>
    <mergeCell ref="KSW140:KTD140"/>
    <mergeCell ref="KTE140:KTL140"/>
    <mergeCell ref="KTM140:KTT140"/>
    <mergeCell ref="KTU140:KUB140"/>
    <mergeCell ref="KUC140:KUJ140"/>
    <mergeCell ref="KUK140:KUR140"/>
    <mergeCell ref="KUS140:KUZ140"/>
    <mergeCell ref="KPM140:KPT140"/>
    <mergeCell ref="KPU140:KQB140"/>
    <mergeCell ref="KQC140:KQJ140"/>
    <mergeCell ref="KQK140:KQR140"/>
    <mergeCell ref="KQS140:KQZ140"/>
    <mergeCell ref="KRA140:KRH140"/>
    <mergeCell ref="KRI140:KRP140"/>
    <mergeCell ref="KRQ140:KRX140"/>
    <mergeCell ref="KRY140:KSF140"/>
    <mergeCell ref="KMS140:KMZ140"/>
    <mergeCell ref="KNA140:KNH140"/>
    <mergeCell ref="KNI140:KNP140"/>
    <mergeCell ref="KNQ140:KNX140"/>
    <mergeCell ref="KNY140:KOF140"/>
    <mergeCell ref="KOG140:KON140"/>
    <mergeCell ref="KOO140:KOV140"/>
    <mergeCell ref="KOW140:KPD140"/>
    <mergeCell ref="KPE140:KPL140"/>
    <mergeCell ref="KJY140:KKF140"/>
    <mergeCell ref="KKG140:KKN140"/>
    <mergeCell ref="KKO140:KKV140"/>
    <mergeCell ref="KKW140:KLD140"/>
    <mergeCell ref="KLE140:KLL140"/>
    <mergeCell ref="KLM140:KLT140"/>
    <mergeCell ref="KLU140:KMB140"/>
    <mergeCell ref="KMC140:KMJ140"/>
    <mergeCell ref="KMK140:KMR140"/>
    <mergeCell ref="KHE140:KHL140"/>
    <mergeCell ref="KHM140:KHT140"/>
    <mergeCell ref="KHU140:KIB140"/>
    <mergeCell ref="KIC140:KIJ140"/>
    <mergeCell ref="KIK140:KIR140"/>
    <mergeCell ref="KIS140:KIZ140"/>
    <mergeCell ref="KJA140:KJH140"/>
    <mergeCell ref="KJI140:KJP140"/>
    <mergeCell ref="KJQ140:KJX140"/>
    <mergeCell ref="KEK140:KER140"/>
    <mergeCell ref="KES140:KEZ140"/>
    <mergeCell ref="KFA140:KFH140"/>
    <mergeCell ref="KFI140:KFP140"/>
    <mergeCell ref="KFQ140:KFX140"/>
    <mergeCell ref="KFY140:KGF140"/>
    <mergeCell ref="KGG140:KGN140"/>
    <mergeCell ref="KGO140:KGV140"/>
    <mergeCell ref="KGW140:KHD140"/>
    <mergeCell ref="KBQ140:KBX140"/>
    <mergeCell ref="KBY140:KCF140"/>
    <mergeCell ref="KCG140:KCN140"/>
    <mergeCell ref="KCO140:KCV140"/>
    <mergeCell ref="KCW140:KDD140"/>
    <mergeCell ref="KDE140:KDL140"/>
    <mergeCell ref="KDM140:KDT140"/>
    <mergeCell ref="KDU140:KEB140"/>
    <mergeCell ref="KEC140:KEJ140"/>
    <mergeCell ref="JYW140:JZD140"/>
    <mergeCell ref="JZE140:JZL140"/>
    <mergeCell ref="JZM140:JZT140"/>
    <mergeCell ref="JZU140:KAB140"/>
    <mergeCell ref="KAC140:KAJ140"/>
    <mergeCell ref="KAK140:KAR140"/>
    <mergeCell ref="KAS140:KAZ140"/>
    <mergeCell ref="KBA140:KBH140"/>
    <mergeCell ref="KBI140:KBP140"/>
    <mergeCell ref="JWC140:JWJ140"/>
    <mergeCell ref="JWK140:JWR140"/>
    <mergeCell ref="JWS140:JWZ140"/>
    <mergeCell ref="JXA140:JXH140"/>
    <mergeCell ref="JXI140:JXP140"/>
    <mergeCell ref="JXQ140:JXX140"/>
    <mergeCell ref="JXY140:JYF140"/>
    <mergeCell ref="JYG140:JYN140"/>
    <mergeCell ref="JYO140:JYV140"/>
    <mergeCell ref="JTI140:JTP140"/>
    <mergeCell ref="JTQ140:JTX140"/>
    <mergeCell ref="JTY140:JUF140"/>
    <mergeCell ref="JUG140:JUN140"/>
    <mergeCell ref="JUO140:JUV140"/>
    <mergeCell ref="JUW140:JVD140"/>
    <mergeCell ref="JVE140:JVL140"/>
    <mergeCell ref="JVM140:JVT140"/>
    <mergeCell ref="JVU140:JWB140"/>
    <mergeCell ref="JQO140:JQV140"/>
    <mergeCell ref="JQW140:JRD140"/>
    <mergeCell ref="JRE140:JRL140"/>
    <mergeCell ref="JRM140:JRT140"/>
    <mergeCell ref="JRU140:JSB140"/>
    <mergeCell ref="JSC140:JSJ140"/>
    <mergeCell ref="JSK140:JSR140"/>
    <mergeCell ref="JSS140:JSZ140"/>
    <mergeCell ref="JTA140:JTH140"/>
    <mergeCell ref="JNU140:JOB140"/>
    <mergeCell ref="JOC140:JOJ140"/>
    <mergeCell ref="JOK140:JOR140"/>
    <mergeCell ref="JOS140:JOZ140"/>
    <mergeCell ref="JPA140:JPH140"/>
    <mergeCell ref="JPI140:JPP140"/>
    <mergeCell ref="JPQ140:JPX140"/>
    <mergeCell ref="JPY140:JQF140"/>
    <mergeCell ref="JQG140:JQN140"/>
    <mergeCell ref="JLA140:JLH140"/>
    <mergeCell ref="JLI140:JLP140"/>
    <mergeCell ref="JLQ140:JLX140"/>
    <mergeCell ref="JLY140:JMF140"/>
    <mergeCell ref="JMG140:JMN140"/>
    <mergeCell ref="JMO140:JMV140"/>
    <mergeCell ref="JMW140:JND140"/>
    <mergeCell ref="JNE140:JNL140"/>
    <mergeCell ref="JNM140:JNT140"/>
    <mergeCell ref="JIG140:JIN140"/>
    <mergeCell ref="JIO140:JIV140"/>
    <mergeCell ref="JIW140:JJD140"/>
    <mergeCell ref="JJE140:JJL140"/>
    <mergeCell ref="JJM140:JJT140"/>
    <mergeCell ref="JJU140:JKB140"/>
    <mergeCell ref="JKC140:JKJ140"/>
    <mergeCell ref="JKK140:JKR140"/>
    <mergeCell ref="JKS140:JKZ140"/>
    <mergeCell ref="JFM140:JFT140"/>
    <mergeCell ref="JFU140:JGB140"/>
    <mergeCell ref="JGC140:JGJ140"/>
    <mergeCell ref="JGK140:JGR140"/>
    <mergeCell ref="JGS140:JGZ140"/>
    <mergeCell ref="JHA140:JHH140"/>
    <mergeCell ref="JHI140:JHP140"/>
    <mergeCell ref="JHQ140:JHX140"/>
    <mergeCell ref="JHY140:JIF140"/>
    <mergeCell ref="JCS140:JCZ140"/>
    <mergeCell ref="JDA140:JDH140"/>
    <mergeCell ref="JDI140:JDP140"/>
    <mergeCell ref="JDQ140:JDX140"/>
    <mergeCell ref="JDY140:JEF140"/>
    <mergeCell ref="JEG140:JEN140"/>
    <mergeCell ref="JEO140:JEV140"/>
    <mergeCell ref="JEW140:JFD140"/>
    <mergeCell ref="JFE140:JFL140"/>
    <mergeCell ref="IZY140:JAF140"/>
    <mergeCell ref="JAG140:JAN140"/>
    <mergeCell ref="JAO140:JAV140"/>
    <mergeCell ref="JAW140:JBD140"/>
    <mergeCell ref="JBE140:JBL140"/>
    <mergeCell ref="JBM140:JBT140"/>
    <mergeCell ref="JBU140:JCB140"/>
    <mergeCell ref="JCC140:JCJ140"/>
    <mergeCell ref="JCK140:JCR140"/>
    <mergeCell ref="IXE140:IXL140"/>
    <mergeCell ref="IXM140:IXT140"/>
    <mergeCell ref="IXU140:IYB140"/>
    <mergeCell ref="IYC140:IYJ140"/>
    <mergeCell ref="IYK140:IYR140"/>
    <mergeCell ref="IYS140:IYZ140"/>
    <mergeCell ref="IZA140:IZH140"/>
    <mergeCell ref="IZI140:IZP140"/>
    <mergeCell ref="IZQ140:IZX140"/>
    <mergeCell ref="IUK140:IUR140"/>
    <mergeCell ref="IUS140:IUZ140"/>
    <mergeCell ref="IVA140:IVH140"/>
    <mergeCell ref="IVI140:IVP140"/>
    <mergeCell ref="IVQ140:IVX140"/>
    <mergeCell ref="IVY140:IWF140"/>
    <mergeCell ref="IWG140:IWN140"/>
    <mergeCell ref="IWO140:IWV140"/>
    <mergeCell ref="IWW140:IXD140"/>
    <mergeCell ref="IRQ140:IRX140"/>
    <mergeCell ref="IRY140:ISF140"/>
    <mergeCell ref="ISG140:ISN140"/>
    <mergeCell ref="ISO140:ISV140"/>
    <mergeCell ref="ISW140:ITD140"/>
    <mergeCell ref="ITE140:ITL140"/>
    <mergeCell ref="ITM140:ITT140"/>
    <mergeCell ref="ITU140:IUB140"/>
    <mergeCell ref="IUC140:IUJ140"/>
    <mergeCell ref="IOW140:IPD140"/>
    <mergeCell ref="IPE140:IPL140"/>
    <mergeCell ref="IPM140:IPT140"/>
    <mergeCell ref="IPU140:IQB140"/>
    <mergeCell ref="IQC140:IQJ140"/>
    <mergeCell ref="IQK140:IQR140"/>
    <mergeCell ref="IQS140:IQZ140"/>
    <mergeCell ref="IRA140:IRH140"/>
    <mergeCell ref="IRI140:IRP140"/>
    <mergeCell ref="IMC140:IMJ140"/>
    <mergeCell ref="IMK140:IMR140"/>
    <mergeCell ref="IMS140:IMZ140"/>
    <mergeCell ref="INA140:INH140"/>
    <mergeCell ref="INI140:INP140"/>
    <mergeCell ref="INQ140:INX140"/>
    <mergeCell ref="INY140:IOF140"/>
    <mergeCell ref="IOG140:ION140"/>
    <mergeCell ref="IOO140:IOV140"/>
    <mergeCell ref="IJI140:IJP140"/>
    <mergeCell ref="IJQ140:IJX140"/>
    <mergeCell ref="IJY140:IKF140"/>
    <mergeCell ref="IKG140:IKN140"/>
    <mergeCell ref="IKO140:IKV140"/>
    <mergeCell ref="IKW140:ILD140"/>
    <mergeCell ref="ILE140:ILL140"/>
    <mergeCell ref="ILM140:ILT140"/>
    <mergeCell ref="ILU140:IMB140"/>
    <mergeCell ref="IGO140:IGV140"/>
    <mergeCell ref="IGW140:IHD140"/>
    <mergeCell ref="IHE140:IHL140"/>
    <mergeCell ref="IHM140:IHT140"/>
    <mergeCell ref="IHU140:IIB140"/>
    <mergeCell ref="IIC140:IIJ140"/>
    <mergeCell ref="IIK140:IIR140"/>
    <mergeCell ref="IIS140:IIZ140"/>
    <mergeCell ref="IJA140:IJH140"/>
    <mergeCell ref="IDU140:IEB140"/>
    <mergeCell ref="IEC140:IEJ140"/>
    <mergeCell ref="IEK140:IER140"/>
    <mergeCell ref="IES140:IEZ140"/>
    <mergeCell ref="IFA140:IFH140"/>
    <mergeCell ref="IFI140:IFP140"/>
    <mergeCell ref="IFQ140:IFX140"/>
    <mergeCell ref="IFY140:IGF140"/>
    <mergeCell ref="IGG140:IGN140"/>
    <mergeCell ref="IBA140:IBH140"/>
    <mergeCell ref="IBI140:IBP140"/>
    <mergeCell ref="IBQ140:IBX140"/>
    <mergeCell ref="IBY140:ICF140"/>
    <mergeCell ref="ICG140:ICN140"/>
    <mergeCell ref="ICO140:ICV140"/>
    <mergeCell ref="ICW140:IDD140"/>
    <mergeCell ref="IDE140:IDL140"/>
    <mergeCell ref="IDM140:IDT140"/>
    <mergeCell ref="HYG140:HYN140"/>
    <mergeCell ref="HYO140:HYV140"/>
    <mergeCell ref="HYW140:HZD140"/>
    <mergeCell ref="HZE140:HZL140"/>
    <mergeCell ref="HZM140:HZT140"/>
    <mergeCell ref="HZU140:IAB140"/>
    <mergeCell ref="IAC140:IAJ140"/>
    <mergeCell ref="IAK140:IAR140"/>
    <mergeCell ref="IAS140:IAZ140"/>
    <mergeCell ref="HVM140:HVT140"/>
    <mergeCell ref="HVU140:HWB140"/>
    <mergeCell ref="HWC140:HWJ140"/>
    <mergeCell ref="HWK140:HWR140"/>
    <mergeCell ref="HWS140:HWZ140"/>
    <mergeCell ref="HXA140:HXH140"/>
    <mergeCell ref="HXI140:HXP140"/>
    <mergeCell ref="HXQ140:HXX140"/>
    <mergeCell ref="HXY140:HYF140"/>
    <mergeCell ref="HSS140:HSZ140"/>
    <mergeCell ref="HTA140:HTH140"/>
    <mergeCell ref="HTI140:HTP140"/>
    <mergeCell ref="HTQ140:HTX140"/>
    <mergeCell ref="HTY140:HUF140"/>
    <mergeCell ref="HUG140:HUN140"/>
    <mergeCell ref="HUO140:HUV140"/>
    <mergeCell ref="HUW140:HVD140"/>
    <mergeCell ref="HVE140:HVL140"/>
    <mergeCell ref="HPY140:HQF140"/>
    <mergeCell ref="HQG140:HQN140"/>
    <mergeCell ref="HQO140:HQV140"/>
    <mergeCell ref="HQW140:HRD140"/>
    <mergeCell ref="HRE140:HRL140"/>
    <mergeCell ref="HRM140:HRT140"/>
    <mergeCell ref="HRU140:HSB140"/>
    <mergeCell ref="HSC140:HSJ140"/>
    <mergeCell ref="HSK140:HSR140"/>
    <mergeCell ref="HNE140:HNL140"/>
    <mergeCell ref="HNM140:HNT140"/>
    <mergeCell ref="HNU140:HOB140"/>
    <mergeCell ref="HOC140:HOJ140"/>
    <mergeCell ref="HOK140:HOR140"/>
    <mergeCell ref="HOS140:HOZ140"/>
    <mergeCell ref="HPA140:HPH140"/>
    <mergeCell ref="HPI140:HPP140"/>
    <mergeCell ref="HPQ140:HPX140"/>
    <mergeCell ref="HKK140:HKR140"/>
    <mergeCell ref="HKS140:HKZ140"/>
    <mergeCell ref="HLA140:HLH140"/>
    <mergeCell ref="HLI140:HLP140"/>
    <mergeCell ref="HLQ140:HLX140"/>
    <mergeCell ref="HLY140:HMF140"/>
    <mergeCell ref="HMG140:HMN140"/>
    <mergeCell ref="HMO140:HMV140"/>
    <mergeCell ref="HMW140:HND140"/>
    <mergeCell ref="HHQ140:HHX140"/>
    <mergeCell ref="HHY140:HIF140"/>
    <mergeCell ref="HIG140:HIN140"/>
    <mergeCell ref="HIO140:HIV140"/>
    <mergeCell ref="HIW140:HJD140"/>
    <mergeCell ref="HJE140:HJL140"/>
    <mergeCell ref="HJM140:HJT140"/>
    <mergeCell ref="HJU140:HKB140"/>
    <mergeCell ref="HKC140:HKJ140"/>
    <mergeCell ref="HEW140:HFD140"/>
    <mergeCell ref="HFE140:HFL140"/>
    <mergeCell ref="HFM140:HFT140"/>
    <mergeCell ref="HFU140:HGB140"/>
    <mergeCell ref="HGC140:HGJ140"/>
    <mergeCell ref="HGK140:HGR140"/>
    <mergeCell ref="HGS140:HGZ140"/>
    <mergeCell ref="HHA140:HHH140"/>
    <mergeCell ref="HHI140:HHP140"/>
    <mergeCell ref="HCC140:HCJ140"/>
    <mergeCell ref="HCK140:HCR140"/>
    <mergeCell ref="HCS140:HCZ140"/>
    <mergeCell ref="HDA140:HDH140"/>
    <mergeCell ref="HDI140:HDP140"/>
    <mergeCell ref="HDQ140:HDX140"/>
    <mergeCell ref="HDY140:HEF140"/>
    <mergeCell ref="HEG140:HEN140"/>
    <mergeCell ref="HEO140:HEV140"/>
    <mergeCell ref="GZI140:GZP140"/>
    <mergeCell ref="GZQ140:GZX140"/>
    <mergeCell ref="GZY140:HAF140"/>
    <mergeCell ref="HAG140:HAN140"/>
    <mergeCell ref="HAO140:HAV140"/>
    <mergeCell ref="HAW140:HBD140"/>
    <mergeCell ref="HBE140:HBL140"/>
    <mergeCell ref="HBM140:HBT140"/>
    <mergeCell ref="HBU140:HCB140"/>
    <mergeCell ref="GWO140:GWV140"/>
    <mergeCell ref="GWW140:GXD140"/>
    <mergeCell ref="GXE140:GXL140"/>
    <mergeCell ref="GXM140:GXT140"/>
    <mergeCell ref="GXU140:GYB140"/>
    <mergeCell ref="GYC140:GYJ140"/>
    <mergeCell ref="GYK140:GYR140"/>
    <mergeCell ref="GYS140:GYZ140"/>
    <mergeCell ref="GZA140:GZH140"/>
    <mergeCell ref="GTU140:GUB140"/>
    <mergeCell ref="GUC140:GUJ140"/>
    <mergeCell ref="GUK140:GUR140"/>
    <mergeCell ref="GUS140:GUZ140"/>
    <mergeCell ref="GVA140:GVH140"/>
    <mergeCell ref="GVI140:GVP140"/>
    <mergeCell ref="GVQ140:GVX140"/>
    <mergeCell ref="GVY140:GWF140"/>
    <mergeCell ref="GWG140:GWN140"/>
    <mergeCell ref="GRA140:GRH140"/>
    <mergeCell ref="GRI140:GRP140"/>
    <mergeCell ref="GRQ140:GRX140"/>
    <mergeCell ref="GRY140:GSF140"/>
    <mergeCell ref="GSG140:GSN140"/>
    <mergeCell ref="GSO140:GSV140"/>
    <mergeCell ref="GSW140:GTD140"/>
    <mergeCell ref="GTE140:GTL140"/>
    <mergeCell ref="GTM140:GTT140"/>
    <mergeCell ref="GOG140:GON140"/>
    <mergeCell ref="GOO140:GOV140"/>
    <mergeCell ref="GOW140:GPD140"/>
    <mergeCell ref="GPE140:GPL140"/>
    <mergeCell ref="GPM140:GPT140"/>
    <mergeCell ref="GPU140:GQB140"/>
    <mergeCell ref="GQC140:GQJ140"/>
    <mergeCell ref="GQK140:GQR140"/>
    <mergeCell ref="GQS140:GQZ140"/>
    <mergeCell ref="GLM140:GLT140"/>
    <mergeCell ref="GLU140:GMB140"/>
    <mergeCell ref="GMC140:GMJ140"/>
    <mergeCell ref="GMK140:GMR140"/>
    <mergeCell ref="GMS140:GMZ140"/>
    <mergeCell ref="GNA140:GNH140"/>
    <mergeCell ref="GNI140:GNP140"/>
    <mergeCell ref="GNQ140:GNX140"/>
    <mergeCell ref="GNY140:GOF140"/>
    <mergeCell ref="GIS140:GIZ140"/>
    <mergeCell ref="GJA140:GJH140"/>
    <mergeCell ref="GJI140:GJP140"/>
    <mergeCell ref="GJQ140:GJX140"/>
    <mergeCell ref="GJY140:GKF140"/>
    <mergeCell ref="GKG140:GKN140"/>
    <mergeCell ref="GKO140:GKV140"/>
    <mergeCell ref="GKW140:GLD140"/>
    <mergeCell ref="GLE140:GLL140"/>
    <mergeCell ref="GFY140:GGF140"/>
    <mergeCell ref="GGG140:GGN140"/>
    <mergeCell ref="GGO140:GGV140"/>
    <mergeCell ref="GGW140:GHD140"/>
    <mergeCell ref="GHE140:GHL140"/>
    <mergeCell ref="GHM140:GHT140"/>
    <mergeCell ref="GHU140:GIB140"/>
    <mergeCell ref="GIC140:GIJ140"/>
    <mergeCell ref="GIK140:GIR140"/>
    <mergeCell ref="GDE140:GDL140"/>
    <mergeCell ref="GDM140:GDT140"/>
    <mergeCell ref="GDU140:GEB140"/>
    <mergeCell ref="GEC140:GEJ140"/>
    <mergeCell ref="GEK140:GER140"/>
    <mergeCell ref="GES140:GEZ140"/>
    <mergeCell ref="GFA140:GFH140"/>
    <mergeCell ref="GFI140:GFP140"/>
    <mergeCell ref="GFQ140:GFX140"/>
    <mergeCell ref="GAK140:GAR140"/>
    <mergeCell ref="GAS140:GAZ140"/>
    <mergeCell ref="GBA140:GBH140"/>
    <mergeCell ref="GBI140:GBP140"/>
    <mergeCell ref="GBQ140:GBX140"/>
    <mergeCell ref="GBY140:GCF140"/>
    <mergeCell ref="GCG140:GCN140"/>
    <mergeCell ref="GCO140:GCV140"/>
    <mergeCell ref="GCW140:GDD140"/>
    <mergeCell ref="FXQ140:FXX140"/>
    <mergeCell ref="FXY140:FYF140"/>
    <mergeCell ref="FYG140:FYN140"/>
    <mergeCell ref="FYO140:FYV140"/>
    <mergeCell ref="FYW140:FZD140"/>
    <mergeCell ref="FZE140:FZL140"/>
    <mergeCell ref="FZM140:FZT140"/>
    <mergeCell ref="FZU140:GAB140"/>
    <mergeCell ref="GAC140:GAJ140"/>
    <mergeCell ref="FUW140:FVD140"/>
    <mergeCell ref="FVE140:FVL140"/>
    <mergeCell ref="FVM140:FVT140"/>
    <mergeCell ref="FVU140:FWB140"/>
    <mergeCell ref="FWC140:FWJ140"/>
    <mergeCell ref="FWK140:FWR140"/>
    <mergeCell ref="FWS140:FWZ140"/>
    <mergeCell ref="FXA140:FXH140"/>
    <mergeCell ref="FXI140:FXP140"/>
    <mergeCell ref="FSC140:FSJ140"/>
    <mergeCell ref="FSK140:FSR140"/>
    <mergeCell ref="FSS140:FSZ140"/>
    <mergeCell ref="FTA140:FTH140"/>
    <mergeCell ref="FTI140:FTP140"/>
    <mergeCell ref="FTQ140:FTX140"/>
    <mergeCell ref="FTY140:FUF140"/>
    <mergeCell ref="FUG140:FUN140"/>
    <mergeCell ref="FUO140:FUV140"/>
    <mergeCell ref="FPI140:FPP140"/>
    <mergeCell ref="FPQ140:FPX140"/>
    <mergeCell ref="FPY140:FQF140"/>
    <mergeCell ref="FQG140:FQN140"/>
    <mergeCell ref="FQO140:FQV140"/>
    <mergeCell ref="FQW140:FRD140"/>
    <mergeCell ref="FRE140:FRL140"/>
    <mergeCell ref="FRM140:FRT140"/>
    <mergeCell ref="FRU140:FSB140"/>
    <mergeCell ref="FMO140:FMV140"/>
    <mergeCell ref="FMW140:FND140"/>
    <mergeCell ref="FNE140:FNL140"/>
    <mergeCell ref="FNM140:FNT140"/>
    <mergeCell ref="FNU140:FOB140"/>
    <mergeCell ref="FOC140:FOJ140"/>
    <mergeCell ref="FOK140:FOR140"/>
    <mergeCell ref="FOS140:FOZ140"/>
    <mergeCell ref="FPA140:FPH140"/>
    <mergeCell ref="FJU140:FKB140"/>
    <mergeCell ref="FKC140:FKJ140"/>
    <mergeCell ref="FKK140:FKR140"/>
    <mergeCell ref="FKS140:FKZ140"/>
    <mergeCell ref="FLA140:FLH140"/>
    <mergeCell ref="FLI140:FLP140"/>
    <mergeCell ref="FLQ140:FLX140"/>
    <mergeCell ref="FLY140:FMF140"/>
    <mergeCell ref="FMG140:FMN140"/>
    <mergeCell ref="FHA140:FHH140"/>
    <mergeCell ref="FHI140:FHP140"/>
    <mergeCell ref="FHQ140:FHX140"/>
    <mergeCell ref="FHY140:FIF140"/>
    <mergeCell ref="FIG140:FIN140"/>
    <mergeCell ref="FIO140:FIV140"/>
    <mergeCell ref="FIW140:FJD140"/>
    <mergeCell ref="FJE140:FJL140"/>
    <mergeCell ref="FJM140:FJT140"/>
    <mergeCell ref="FEG140:FEN140"/>
    <mergeCell ref="FEO140:FEV140"/>
    <mergeCell ref="FEW140:FFD140"/>
    <mergeCell ref="FFE140:FFL140"/>
    <mergeCell ref="FFM140:FFT140"/>
    <mergeCell ref="FFU140:FGB140"/>
    <mergeCell ref="FGC140:FGJ140"/>
    <mergeCell ref="FGK140:FGR140"/>
    <mergeCell ref="FGS140:FGZ140"/>
    <mergeCell ref="FBM140:FBT140"/>
    <mergeCell ref="FBU140:FCB140"/>
    <mergeCell ref="FCC140:FCJ140"/>
    <mergeCell ref="FCK140:FCR140"/>
    <mergeCell ref="FCS140:FCZ140"/>
    <mergeCell ref="FDA140:FDH140"/>
    <mergeCell ref="FDI140:FDP140"/>
    <mergeCell ref="FDQ140:FDX140"/>
    <mergeCell ref="FDY140:FEF140"/>
    <mergeCell ref="EYS140:EYZ140"/>
    <mergeCell ref="EZA140:EZH140"/>
    <mergeCell ref="EZI140:EZP140"/>
    <mergeCell ref="EZQ140:EZX140"/>
    <mergeCell ref="EZY140:FAF140"/>
    <mergeCell ref="FAG140:FAN140"/>
    <mergeCell ref="FAO140:FAV140"/>
    <mergeCell ref="FAW140:FBD140"/>
    <mergeCell ref="FBE140:FBL140"/>
    <mergeCell ref="EVY140:EWF140"/>
    <mergeCell ref="EWG140:EWN140"/>
    <mergeCell ref="EWO140:EWV140"/>
    <mergeCell ref="EWW140:EXD140"/>
    <mergeCell ref="EXE140:EXL140"/>
    <mergeCell ref="EXM140:EXT140"/>
    <mergeCell ref="EXU140:EYB140"/>
    <mergeCell ref="EYC140:EYJ140"/>
    <mergeCell ref="EYK140:EYR140"/>
    <mergeCell ref="ETE140:ETL140"/>
    <mergeCell ref="ETM140:ETT140"/>
    <mergeCell ref="ETU140:EUB140"/>
    <mergeCell ref="EUC140:EUJ140"/>
    <mergeCell ref="EUK140:EUR140"/>
    <mergeCell ref="EUS140:EUZ140"/>
    <mergeCell ref="EVA140:EVH140"/>
    <mergeCell ref="EVI140:EVP140"/>
    <mergeCell ref="EVQ140:EVX140"/>
    <mergeCell ref="EQK140:EQR140"/>
    <mergeCell ref="EQS140:EQZ140"/>
    <mergeCell ref="ERA140:ERH140"/>
    <mergeCell ref="ERI140:ERP140"/>
    <mergeCell ref="ERQ140:ERX140"/>
    <mergeCell ref="ERY140:ESF140"/>
    <mergeCell ref="ESG140:ESN140"/>
    <mergeCell ref="ESO140:ESV140"/>
    <mergeCell ref="ESW140:ETD140"/>
    <mergeCell ref="ENQ140:ENX140"/>
    <mergeCell ref="ENY140:EOF140"/>
    <mergeCell ref="EOG140:EON140"/>
    <mergeCell ref="EOO140:EOV140"/>
    <mergeCell ref="EOW140:EPD140"/>
    <mergeCell ref="EPE140:EPL140"/>
    <mergeCell ref="EPM140:EPT140"/>
    <mergeCell ref="EPU140:EQB140"/>
    <mergeCell ref="EQC140:EQJ140"/>
    <mergeCell ref="EKW140:ELD140"/>
    <mergeCell ref="ELE140:ELL140"/>
    <mergeCell ref="ELM140:ELT140"/>
    <mergeCell ref="ELU140:EMB140"/>
    <mergeCell ref="EMC140:EMJ140"/>
    <mergeCell ref="EMK140:EMR140"/>
    <mergeCell ref="EMS140:EMZ140"/>
    <mergeCell ref="ENA140:ENH140"/>
    <mergeCell ref="ENI140:ENP140"/>
    <mergeCell ref="EIC140:EIJ140"/>
    <mergeCell ref="EIK140:EIR140"/>
    <mergeCell ref="EIS140:EIZ140"/>
    <mergeCell ref="EJA140:EJH140"/>
    <mergeCell ref="EJI140:EJP140"/>
    <mergeCell ref="EJQ140:EJX140"/>
    <mergeCell ref="EJY140:EKF140"/>
    <mergeCell ref="EKG140:EKN140"/>
    <mergeCell ref="EKO140:EKV140"/>
    <mergeCell ref="EFI140:EFP140"/>
    <mergeCell ref="EFQ140:EFX140"/>
    <mergeCell ref="EFY140:EGF140"/>
    <mergeCell ref="EGG140:EGN140"/>
    <mergeCell ref="EGO140:EGV140"/>
    <mergeCell ref="EGW140:EHD140"/>
    <mergeCell ref="EHE140:EHL140"/>
    <mergeCell ref="EHM140:EHT140"/>
    <mergeCell ref="EHU140:EIB140"/>
    <mergeCell ref="ECO140:ECV140"/>
    <mergeCell ref="ECW140:EDD140"/>
    <mergeCell ref="EDE140:EDL140"/>
    <mergeCell ref="EDM140:EDT140"/>
    <mergeCell ref="EDU140:EEB140"/>
    <mergeCell ref="EEC140:EEJ140"/>
    <mergeCell ref="EEK140:EER140"/>
    <mergeCell ref="EES140:EEZ140"/>
    <mergeCell ref="EFA140:EFH140"/>
    <mergeCell ref="DZU140:EAB140"/>
    <mergeCell ref="EAC140:EAJ140"/>
    <mergeCell ref="EAK140:EAR140"/>
    <mergeCell ref="EAS140:EAZ140"/>
    <mergeCell ref="EBA140:EBH140"/>
    <mergeCell ref="EBI140:EBP140"/>
    <mergeCell ref="EBQ140:EBX140"/>
    <mergeCell ref="EBY140:ECF140"/>
    <mergeCell ref="ECG140:ECN140"/>
    <mergeCell ref="DXA140:DXH140"/>
    <mergeCell ref="DXI140:DXP140"/>
    <mergeCell ref="DXQ140:DXX140"/>
    <mergeCell ref="DXY140:DYF140"/>
    <mergeCell ref="DYG140:DYN140"/>
    <mergeCell ref="DYO140:DYV140"/>
    <mergeCell ref="DYW140:DZD140"/>
    <mergeCell ref="DZE140:DZL140"/>
    <mergeCell ref="DZM140:DZT140"/>
    <mergeCell ref="DUG140:DUN140"/>
    <mergeCell ref="DUO140:DUV140"/>
    <mergeCell ref="DUW140:DVD140"/>
    <mergeCell ref="DVE140:DVL140"/>
    <mergeCell ref="DVM140:DVT140"/>
    <mergeCell ref="DVU140:DWB140"/>
    <mergeCell ref="DWC140:DWJ140"/>
    <mergeCell ref="DWK140:DWR140"/>
    <mergeCell ref="DWS140:DWZ140"/>
    <mergeCell ref="DRM140:DRT140"/>
    <mergeCell ref="DRU140:DSB140"/>
    <mergeCell ref="DSC140:DSJ140"/>
    <mergeCell ref="DSK140:DSR140"/>
    <mergeCell ref="DSS140:DSZ140"/>
    <mergeCell ref="DTA140:DTH140"/>
    <mergeCell ref="DTI140:DTP140"/>
    <mergeCell ref="DTQ140:DTX140"/>
    <mergeCell ref="DTY140:DUF140"/>
    <mergeCell ref="DOS140:DOZ140"/>
    <mergeCell ref="DPA140:DPH140"/>
    <mergeCell ref="DPI140:DPP140"/>
    <mergeCell ref="DPQ140:DPX140"/>
    <mergeCell ref="DPY140:DQF140"/>
    <mergeCell ref="DQG140:DQN140"/>
    <mergeCell ref="DQO140:DQV140"/>
    <mergeCell ref="DQW140:DRD140"/>
    <mergeCell ref="DRE140:DRL140"/>
    <mergeCell ref="DLY140:DMF140"/>
    <mergeCell ref="DMG140:DMN140"/>
    <mergeCell ref="DMO140:DMV140"/>
    <mergeCell ref="DMW140:DND140"/>
    <mergeCell ref="DNE140:DNL140"/>
    <mergeCell ref="DNM140:DNT140"/>
    <mergeCell ref="DNU140:DOB140"/>
    <mergeCell ref="DOC140:DOJ140"/>
    <mergeCell ref="DOK140:DOR140"/>
    <mergeCell ref="DJE140:DJL140"/>
    <mergeCell ref="DJM140:DJT140"/>
    <mergeCell ref="DJU140:DKB140"/>
    <mergeCell ref="DKC140:DKJ140"/>
    <mergeCell ref="DKK140:DKR140"/>
    <mergeCell ref="DKS140:DKZ140"/>
    <mergeCell ref="DLA140:DLH140"/>
    <mergeCell ref="DLI140:DLP140"/>
    <mergeCell ref="DLQ140:DLX140"/>
    <mergeCell ref="DGK140:DGR140"/>
    <mergeCell ref="DGS140:DGZ140"/>
    <mergeCell ref="DHA140:DHH140"/>
    <mergeCell ref="DHI140:DHP140"/>
    <mergeCell ref="DHQ140:DHX140"/>
    <mergeCell ref="DHY140:DIF140"/>
    <mergeCell ref="DIG140:DIN140"/>
    <mergeCell ref="DIO140:DIV140"/>
    <mergeCell ref="DIW140:DJD140"/>
    <mergeCell ref="DDQ140:DDX140"/>
    <mergeCell ref="DDY140:DEF140"/>
    <mergeCell ref="DEG140:DEN140"/>
    <mergeCell ref="DEO140:DEV140"/>
    <mergeCell ref="DEW140:DFD140"/>
    <mergeCell ref="DFE140:DFL140"/>
    <mergeCell ref="DFM140:DFT140"/>
    <mergeCell ref="DFU140:DGB140"/>
    <mergeCell ref="DGC140:DGJ140"/>
    <mergeCell ref="DAW140:DBD140"/>
    <mergeCell ref="DBE140:DBL140"/>
    <mergeCell ref="DBM140:DBT140"/>
    <mergeCell ref="DBU140:DCB140"/>
    <mergeCell ref="DCC140:DCJ140"/>
    <mergeCell ref="DCK140:DCR140"/>
    <mergeCell ref="DCS140:DCZ140"/>
    <mergeCell ref="DDA140:DDH140"/>
    <mergeCell ref="DDI140:DDP140"/>
    <mergeCell ref="CYC140:CYJ140"/>
    <mergeCell ref="CYK140:CYR140"/>
    <mergeCell ref="CYS140:CYZ140"/>
    <mergeCell ref="CZA140:CZH140"/>
    <mergeCell ref="CZI140:CZP140"/>
    <mergeCell ref="CZQ140:CZX140"/>
    <mergeCell ref="CZY140:DAF140"/>
    <mergeCell ref="DAG140:DAN140"/>
    <mergeCell ref="DAO140:DAV140"/>
    <mergeCell ref="CVI140:CVP140"/>
    <mergeCell ref="CVQ140:CVX140"/>
    <mergeCell ref="CVY140:CWF140"/>
    <mergeCell ref="CWG140:CWN140"/>
    <mergeCell ref="CWO140:CWV140"/>
    <mergeCell ref="CWW140:CXD140"/>
    <mergeCell ref="CXE140:CXL140"/>
    <mergeCell ref="CXM140:CXT140"/>
    <mergeCell ref="CXU140:CYB140"/>
    <mergeCell ref="CSO140:CSV140"/>
    <mergeCell ref="CSW140:CTD140"/>
    <mergeCell ref="CTE140:CTL140"/>
    <mergeCell ref="CTM140:CTT140"/>
    <mergeCell ref="CTU140:CUB140"/>
    <mergeCell ref="CUC140:CUJ140"/>
    <mergeCell ref="CUK140:CUR140"/>
    <mergeCell ref="CUS140:CUZ140"/>
    <mergeCell ref="CVA140:CVH140"/>
    <mergeCell ref="CPU140:CQB140"/>
    <mergeCell ref="CQC140:CQJ140"/>
    <mergeCell ref="CQK140:CQR140"/>
    <mergeCell ref="CQS140:CQZ140"/>
    <mergeCell ref="CRA140:CRH140"/>
    <mergeCell ref="CRI140:CRP140"/>
    <mergeCell ref="CRQ140:CRX140"/>
    <mergeCell ref="CRY140:CSF140"/>
    <mergeCell ref="CSG140:CSN140"/>
    <mergeCell ref="CNA140:CNH140"/>
    <mergeCell ref="CNI140:CNP140"/>
    <mergeCell ref="CNQ140:CNX140"/>
    <mergeCell ref="CNY140:COF140"/>
    <mergeCell ref="COG140:CON140"/>
    <mergeCell ref="COO140:COV140"/>
    <mergeCell ref="COW140:CPD140"/>
    <mergeCell ref="CPE140:CPL140"/>
    <mergeCell ref="CPM140:CPT140"/>
    <mergeCell ref="CKG140:CKN140"/>
    <mergeCell ref="CKO140:CKV140"/>
    <mergeCell ref="CKW140:CLD140"/>
    <mergeCell ref="CLE140:CLL140"/>
    <mergeCell ref="CLM140:CLT140"/>
    <mergeCell ref="CLU140:CMB140"/>
    <mergeCell ref="CMC140:CMJ140"/>
    <mergeCell ref="CMK140:CMR140"/>
    <mergeCell ref="CMS140:CMZ140"/>
    <mergeCell ref="CHM140:CHT140"/>
    <mergeCell ref="CHU140:CIB140"/>
    <mergeCell ref="CIC140:CIJ140"/>
    <mergeCell ref="CIK140:CIR140"/>
    <mergeCell ref="CIS140:CIZ140"/>
    <mergeCell ref="CJA140:CJH140"/>
    <mergeCell ref="CJI140:CJP140"/>
    <mergeCell ref="CJQ140:CJX140"/>
    <mergeCell ref="CJY140:CKF140"/>
    <mergeCell ref="CES140:CEZ140"/>
    <mergeCell ref="CFA140:CFH140"/>
    <mergeCell ref="CFI140:CFP140"/>
    <mergeCell ref="CFQ140:CFX140"/>
    <mergeCell ref="CFY140:CGF140"/>
    <mergeCell ref="CGG140:CGN140"/>
    <mergeCell ref="CGO140:CGV140"/>
    <mergeCell ref="CGW140:CHD140"/>
    <mergeCell ref="CHE140:CHL140"/>
    <mergeCell ref="CBY140:CCF140"/>
    <mergeCell ref="CCG140:CCN140"/>
    <mergeCell ref="CCO140:CCV140"/>
    <mergeCell ref="CCW140:CDD140"/>
    <mergeCell ref="CDE140:CDL140"/>
    <mergeCell ref="CDM140:CDT140"/>
    <mergeCell ref="CDU140:CEB140"/>
    <mergeCell ref="CEC140:CEJ140"/>
    <mergeCell ref="CEK140:CER140"/>
    <mergeCell ref="BZE140:BZL140"/>
    <mergeCell ref="BZM140:BZT140"/>
    <mergeCell ref="BZU140:CAB140"/>
    <mergeCell ref="CAC140:CAJ140"/>
    <mergeCell ref="CAK140:CAR140"/>
    <mergeCell ref="CAS140:CAZ140"/>
    <mergeCell ref="CBA140:CBH140"/>
    <mergeCell ref="CBI140:CBP140"/>
    <mergeCell ref="CBQ140:CBX140"/>
    <mergeCell ref="BWK140:BWR140"/>
    <mergeCell ref="BWS140:BWZ140"/>
    <mergeCell ref="BXA140:BXH140"/>
    <mergeCell ref="BXI140:BXP140"/>
    <mergeCell ref="BXQ140:BXX140"/>
    <mergeCell ref="BXY140:BYF140"/>
    <mergeCell ref="BYG140:BYN140"/>
    <mergeCell ref="BYO140:BYV140"/>
    <mergeCell ref="BYW140:BZD140"/>
    <mergeCell ref="BTQ140:BTX140"/>
    <mergeCell ref="BTY140:BUF140"/>
    <mergeCell ref="BUG140:BUN140"/>
    <mergeCell ref="BUO140:BUV140"/>
    <mergeCell ref="BUW140:BVD140"/>
    <mergeCell ref="BVE140:BVL140"/>
    <mergeCell ref="BVM140:BVT140"/>
    <mergeCell ref="BVU140:BWB140"/>
    <mergeCell ref="BWC140:BWJ140"/>
    <mergeCell ref="BQW140:BRD140"/>
    <mergeCell ref="BRE140:BRL140"/>
    <mergeCell ref="BRM140:BRT140"/>
    <mergeCell ref="BRU140:BSB140"/>
    <mergeCell ref="BSC140:BSJ140"/>
    <mergeCell ref="BSK140:BSR140"/>
    <mergeCell ref="BSS140:BSZ140"/>
    <mergeCell ref="BTA140:BTH140"/>
    <mergeCell ref="BTI140:BTP140"/>
    <mergeCell ref="BOC140:BOJ140"/>
    <mergeCell ref="BOK140:BOR140"/>
    <mergeCell ref="BOS140:BOZ140"/>
    <mergeCell ref="BPA140:BPH140"/>
    <mergeCell ref="BPI140:BPP140"/>
    <mergeCell ref="BPQ140:BPX140"/>
    <mergeCell ref="BPY140:BQF140"/>
    <mergeCell ref="BQG140:BQN140"/>
    <mergeCell ref="BQO140:BQV140"/>
    <mergeCell ref="BLI140:BLP140"/>
    <mergeCell ref="BLQ140:BLX140"/>
    <mergeCell ref="BLY140:BMF140"/>
    <mergeCell ref="BMG140:BMN140"/>
    <mergeCell ref="BMO140:BMV140"/>
    <mergeCell ref="BMW140:BND140"/>
    <mergeCell ref="BNE140:BNL140"/>
    <mergeCell ref="BNM140:BNT140"/>
    <mergeCell ref="BNU140:BOB140"/>
    <mergeCell ref="BIO140:BIV140"/>
    <mergeCell ref="BIW140:BJD140"/>
    <mergeCell ref="BJE140:BJL140"/>
    <mergeCell ref="BJM140:BJT140"/>
    <mergeCell ref="BJU140:BKB140"/>
    <mergeCell ref="BKC140:BKJ140"/>
    <mergeCell ref="BKK140:BKR140"/>
    <mergeCell ref="BKS140:BKZ140"/>
    <mergeCell ref="BLA140:BLH140"/>
    <mergeCell ref="BFU140:BGB140"/>
    <mergeCell ref="BGC140:BGJ140"/>
    <mergeCell ref="BGK140:BGR140"/>
    <mergeCell ref="BGS140:BGZ140"/>
    <mergeCell ref="BHA140:BHH140"/>
    <mergeCell ref="BHI140:BHP140"/>
    <mergeCell ref="BHQ140:BHX140"/>
    <mergeCell ref="BHY140:BIF140"/>
    <mergeCell ref="BIG140:BIN140"/>
    <mergeCell ref="BDA140:BDH140"/>
    <mergeCell ref="BDI140:BDP140"/>
    <mergeCell ref="BDQ140:BDX140"/>
    <mergeCell ref="BDY140:BEF140"/>
    <mergeCell ref="BEG140:BEN140"/>
    <mergeCell ref="BEO140:BEV140"/>
    <mergeCell ref="BEW140:BFD140"/>
    <mergeCell ref="BFE140:BFL140"/>
    <mergeCell ref="BFM140:BFT140"/>
    <mergeCell ref="BAG140:BAN140"/>
    <mergeCell ref="BAO140:BAV140"/>
    <mergeCell ref="BAW140:BBD140"/>
    <mergeCell ref="BBE140:BBL140"/>
    <mergeCell ref="BBM140:BBT140"/>
    <mergeCell ref="BBU140:BCB140"/>
    <mergeCell ref="BCC140:BCJ140"/>
    <mergeCell ref="BCK140:BCR140"/>
    <mergeCell ref="BCS140:BCZ140"/>
    <mergeCell ref="AXM140:AXT140"/>
    <mergeCell ref="AXU140:AYB140"/>
    <mergeCell ref="AYC140:AYJ140"/>
    <mergeCell ref="AYK140:AYR140"/>
    <mergeCell ref="AYS140:AYZ140"/>
    <mergeCell ref="AZA140:AZH140"/>
    <mergeCell ref="AZI140:AZP140"/>
    <mergeCell ref="AZQ140:AZX140"/>
    <mergeCell ref="AZY140:BAF140"/>
    <mergeCell ref="AUS140:AUZ140"/>
    <mergeCell ref="AVA140:AVH140"/>
    <mergeCell ref="AVI140:AVP140"/>
    <mergeCell ref="AVQ140:AVX140"/>
    <mergeCell ref="AVY140:AWF140"/>
    <mergeCell ref="AWG140:AWN140"/>
    <mergeCell ref="AWO140:AWV140"/>
    <mergeCell ref="AWW140:AXD140"/>
    <mergeCell ref="AXE140:AXL140"/>
    <mergeCell ref="ARY140:ASF140"/>
    <mergeCell ref="ASG140:ASN140"/>
    <mergeCell ref="ASO140:ASV140"/>
    <mergeCell ref="ASW140:ATD140"/>
    <mergeCell ref="ATE140:ATL140"/>
    <mergeCell ref="ATM140:ATT140"/>
    <mergeCell ref="ATU140:AUB140"/>
    <mergeCell ref="AUC140:AUJ140"/>
    <mergeCell ref="AUK140:AUR140"/>
    <mergeCell ref="APE140:APL140"/>
    <mergeCell ref="APM140:APT140"/>
    <mergeCell ref="APU140:AQB140"/>
    <mergeCell ref="AQC140:AQJ140"/>
    <mergeCell ref="AQK140:AQR140"/>
    <mergeCell ref="AQS140:AQZ140"/>
    <mergeCell ref="ARA140:ARH140"/>
    <mergeCell ref="ARI140:ARP140"/>
    <mergeCell ref="ARQ140:ARX140"/>
    <mergeCell ref="AMK140:AMR140"/>
    <mergeCell ref="AMS140:AMZ140"/>
    <mergeCell ref="ANA140:ANH140"/>
    <mergeCell ref="ANI140:ANP140"/>
    <mergeCell ref="ANQ140:ANX140"/>
    <mergeCell ref="ANY140:AOF140"/>
    <mergeCell ref="AOG140:AON140"/>
    <mergeCell ref="AOO140:AOV140"/>
    <mergeCell ref="AOW140:APD140"/>
    <mergeCell ref="AJQ140:AJX140"/>
    <mergeCell ref="AJY140:AKF140"/>
    <mergeCell ref="AKG140:AKN140"/>
    <mergeCell ref="AKO140:AKV140"/>
    <mergeCell ref="AKW140:ALD140"/>
    <mergeCell ref="ALE140:ALL140"/>
    <mergeCell ref="ALM140:ALT140"/>
    <mergeCell ref="ALU140:AMB140"/>
    <mergeCell ref="AMC140:AMJ140"/>
    <mergeCell ref="AGW140:AHD140"/>
    <mergeCell ref="AHE140:AHL140"/>
    <mergeCell ref="AHM140:AHT140"/>
    <mergeCell ref="AHU140:AIB140"/>
    <mergeCell ref="AIC140:AIJ140"/>
    <mergeCell ref="AIK140:AIR140"/>
    <mergeCell ref="AIS140:AIZ140"/>
    <mergeCell ref="AJA140:AJH140"/>
    <mergeCell ref="AJI140:AJP140"/>
    <mergeCell ref="AEC140:AEJ140"/>
    <mergeCell ref="AEK140:AER140"/>
    <mergeCell ref="AES140:AEZ140"/>
    <mergeCell ref="AFA140:AFH140"/>
    <mergeCell ref="AFI140:AFP140"/>
    <mergeCell ref="AFQ140:AFX140"/>
    <mergeCell ref="AFY140:AGF140"/>
    <mergeCell ref="AGG140:AGN140"/>
    <mergeCell ref="AGO140:AGV140"/>
    <mergeCell ref="ABI140:ABP140"/>
    <mergeCell ref="ABQ140:ABX140"/>
    <mergeCell ref="ABY140:ACF140"/>
    <mergeCell ref="ACG140:ACN140"/>
    <mergeCell ref="ACO140:ACV140"/>
    <mergeCell ref="ACW140:ADD140"/>
    <mergeCell ref="ADE140:ADL140"/>
    <mergeCell ref="ADM140:ADT140"/>
    <mergeCell ref="ADU140:AEB140"/>
    <mergeCell ref="YO140:YV140"/>
    <mergeCell ref="YW140:ZD140"/>
    <mergeCell ref="ZE140:ZL140"/>
    <mergeCell ref="ZM140:ZT140"/>
    <mergeCell ref="ZU140:AAB140"/>
    <mergeCell ref="AAC140:AAJ140"/>
    <mergeCell ref="AAK140:AAR140"/>
    <mergeCell ref="AAS140:AAZ140"/>
    <mergeCell ref="ABA140:ABH140"/>
    <mergeCell ref="VU140:WB140"/>
    <mergeCell ref="WC140:WJ140"/>
    <mergeCell ref="WK140:WR140"/>
    <mergeCell ref="WS140:WZ140"/>
    <mergeCell ref="XA140:XH140"/>
    <mergeCell ref="XI140:XP140"/>
    <mergeCell ref="XQ140:XX140"/>
    <mergeCell ref="XY140:YF140"/>
    <mergeCell ref="YG140:YN140"/>
    <mergeCell ref="TA140:TH140"/>
    <mergeCell ref="TI140:TP140"/>
    <mergeCell ref="TQ140:TX140"/>
    <mergeCell ref="TY140:UF140"/>
    <mergeCell ref="UG140:UN140"/>
    <mergeCell ref="UO140:UV140"/>
    <mergeCell ref="UW140:VD140"/>
    <mergeCell ref="VE140:VL140"/>
    <mergeCell ref="VM140:VT140"/>
    <mergeCell ref="QG140:QN140"/>
    <mergeCell ref="QO140:QV140"/>
    <mergeCell ref="QW140:RD140"/>
    <mergeCell ref="RE140:RL140"/>
    <mergeCell ref="RM140:RT140"/>
    <mergeCell ref="RU140:SB140"/>
    <mergeCell ref="SC140:SJ140"/>
    <mergeCell ref="SK140:SR140"/>
    <mergeCell ref="SS140:SZ140"/>
    <mergeCell ref="NM140:NT140"/>
    <mergeCell ref="NU140:OB140"/>
    <mergeCell ref="OC140:OJ140"/>
    <mergeCell ref="OK140:OR140"/>
    <mergeCell ref="OS140:OZ140"/>
    <mergeCell ref="PA140:PH140"/>
    <mergeCell ref="PI140:PP140"/>
    <mergeCell ref="PQ140:PX140"/>
    <mergeCell ref="PY140:QF140"/>
    <mergeCell ref="KS140:KZ140"/>
    <mergeCell ref="LA140:LH140"/>
    <mergeCell ref="LI140:LP140"/>
    <mergeCell ref="LQ140:LX140"/>
    <mergeCell ref="LY140:MF140"/>
    <mergeCell ref="MG140:MN140"/>
    <mergeCell ref="MO140:MV140"/>
    <mergeCell ref="MW140:ND140"/>
    <mergeCell ref="NE140:NL140"/>
    <mergeCell ref="HY140:IF140"/>
    <mergeCell ref="IG140:IN140"/>
    <mergeCell ref="IO140:IV140"/>
    <mergeCell ref="IW140:JD140"/>
    <mergeCell ref="JE140:JL140"/>
    <mergeCell ref="JM140:JT140"/>
    <mergeCell ref="JU140:KB140"/>
    <mergeCell ref="KC140:KJ140"/>
    <mergeCell ref="KK140:KR140"/>
    <mergeCell ref="FE140:FL140"/>
    <mergeCell ref="FM140:FT140"/>
    <mergeCell ref="FU140:GB140"/>
    <mergeCell ref="GC140:GJ140"/>
    <mergeCell ref="GK140:GR140"/>
    <mergeCell ref="GS140:GZ140"/>
    <mergeCell ref="HA140:HH140"/>
    <mergeCell ref="HI140:HP140"/>
    <mergeCell ref="HQ140:HX140"/>
    <mergeCell ref="CK140:CR140"/>
    <mergeCell ref="CS140:CZ140"/>
    <mergeCell ref="DA140:DH140"/>
    <mergeCell ref="DI140:DP140"/>
    <mergeCell ref="DQ140:DX140"/>
    <mergeCell ref="DY140:EF140"/>
    <mergeCell ref="EG140:EN140"/>
    <mergeCell ref="EO140:EV140"/>
    <mergeCell ref="EW140:FD140"/>
    <mergeCell ref="Q140:X140"/>
    <mergeCell ref="Y140:AF140"/>
    <mergeCell ref="AG140:AN140"/>
    <mergeCell ref="AO140:AV140"/>
    <mergeCell ref="AW140:BD140"/>
    <mergeCell ref="BE140:BL140"/>
    <mergeCell ref="BM140:BT140"/>
    <mergeCell ref="BU140:CB140"/>
    <mergeCell ref="CC140:CJ140"/>
    <mergeCell ref="A135:B135"/>
    <mergeCell ref="L135:M135"/>
    <mergeCell ref="A136:B136"/>
    <mergeCell ref="L136:M136"/>
    <mergeCell ref="A108:H108"/>
    <mergeCell ref="A140:H140"/>
    <mergeCell ref="I140:P140"/>
    <mergeCell ref="A132:B132"/>
    <mergeCell ref="L132:M132"/>
    <mergeCell ref="A133:B133"/>
    <mergeCell ref="L133:M133"/>
    <mergeCell ref="A134:B134"/>
    <mergeCell ref="L134:M134"/>
    <mergeCell ref="A129:B129"/>
    <mergeCell ref="L129:M129"/>
    <mergeCell ref="A130:B130"/>
    <mergeCell ref="A131:B131"/>
    <mergeCell ref="L131:M131"/>
    <mergeCell ref="A125:B125"/>
    <mergeCell ref="L125:M125"/>
    <mergeCell ref="A126:B126"/>
    <mergeCell ref="L126:M126"/>
    <mergeCell ref="B276:H276"/>
    <mergeCell ref="A48:B48"/>
    <mergeCell ref="C48:H48"/>
    <mergeCell ref="B274:H274"/>
    <mergeCell ref="F82:H82"/>
    <mergeCell ref="A82:E82"/>
    <mergeCell ref="G252:H252"/>
    <mergeCell ref="G248:H248"/>
    <mergeCell ref="G245:H245"/>
    <mergeCell ref="D106:D107"/>
    <mergeCell ref="A84:E84"/>
    <mergeCell ref="A83:E83"/>
    <mergeCell ref="A80:E80"/>
    <mergeCell ref="F84:H84"/>
    <mergeCell ref="A85:E85"/>
    <mergeCell ref="A102:B102"/>
    <mergeCell ref="E102:F102"/>
    <mergeCell ref="A246:B246"/>
    <mergeCell ref="A247:B247"/>
    <mergeCell ref="A242:B242"/>
    <mergeCell ref="G240:H240"/>
    <mergeCell ref="A241:B241"/>
    <mergeCell ref="G241:H241"/>
    <mergeCell ref="A119:B119"/>
    <mergeCell ref="A127:H127"/>
    <mergeCell ref="A183:H183"/>
    <mergeCell ref="A184:B184"/>
    <mergeCell ref="G184:H196"/>
    <mergeCell ref="A185:B185"/>
    <mergeCell ref="A211:H211"/>
    <mergeCell ref="A212:B212"/>
    <mergeCell ref="G212:H224"/>
    <mergeCell ref="G254:H254"/>
    <mergeCell ref="L244:M244"/>
    <mergeCell ref="A249:B249"/>
    <mergeCell ref="A91:E91"/>
    <mergeCell ref="C96:D96"/>
    <mergeCell ref="E96:F96"/>
    <mergeCell ref="G246:H246"/>
    <mergeCell ref="B106:B107"/>
    <mergeCell ref="A106:A107"/>
    <mergeCell ref="C138:C139"/>
    <mergeCell ref="A144:B144"/>
    <mergeCell ref="G102:H102"/>
    <mergeCell ref="A114:B114"/>
    <mergeCell ref="L114:M114"/>
    <mergeCell ref="A115:B115"/>
    <mergeCell ref="L115:M115"/>
    <mergeCell ref="L243:M243"/>
    <mergeCell ref="L240:M240"/>
    <mergeCell ref="L119:M119"/>
    <mergeCell ref="L120:M120"/>
    <mergeCell ref="L121:M121"/>
    <mergeCell ref="L116:M116"/>
    <mergeCell ref="L117:M117"/>
    <mergeCell ref="A118:B118"/>
    <mergeCell ref="A128:B128"/>
    <mergeCell ref="L128:M128"/>
    <mergeCell ref="A122:B122"/>
    <mergeCell ref="L122:M122"/>
    <mergeCell ref="A123:B123"/>
    <mergeCell ref="L123:M123"/>
    <mergeCell ref="A124:B124"/>
    <mergeCell ref="L124:M124"/>
    <mergeCell ref="L241:M241"/>
    <mergeCell ref="G242:H242"/>
    <mergeCell ref="A151:B151"/>
    <mergeCell ref="L151:M151"/>
    <mergeCell ref="A148:B148"/>
    <mergeCell ref="L148:M148"/>
    <mergeCell ref="A149:B149"/>
    <mergeCell ref="A38:B38"/>
    <mergeCell ref="C38:H38"/>
    <mergeCell ref="A45:D45"/>
    <mergeCell ref="L113:M113"/>
    <mergeCell ref="L112:M112"/>
    <mergeCell ref="L111:M111"/>
    <mergeCell ref="L110:M110"/>
    <mergeCell ref="A77:B77"/>
    <mergeCell ref="C101:D101"/>
    <mergeCell ref="E101:F101"/>
    <mergeCell ref="G101:H101"/>
    <mergeCell ref="F87:H87"/>
    <mergeCell ref="A81:E81"/>
    <mergeCell ref="A109:H109"/>
    <mergeCell ref="E106:E107"/>
    <mergeCell ref="G106:H107"/>
    <mergeCell ref="A78:B78"/>
    <mergeCell ref="A79:B79"/>
    <mergeCell ref="D60:H60"/>
    <mergeCell ref="A43:D43"/>
    <mergeCell ref="A39:B39"/>
    <mergeCell ref="C39:H39"/>
    <mergeCell ref="L242:M242"/>
    <mergeCell ref="L118:M118"/>
    <mergeCell ref="L130:M130"/>
    <mergeCell ref="E43:H43"/>
    <mergeCell ref="E44:H44"/>
    <mergeCell ref="E45:H45"/>
    <mergeCell ref="E46:H46"/>
    <mergeCell ref="A44:D4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F36:H36"/>
    <mergeCell ref="A46:D46"/>
    <mergeCell ref="A47:H47"/>
    <mergeCell ref="D57:H57"/>
    <mergeCell ref="A57:C57"/>
    <mergeCell ref="G50:H50"/>
    <mergeCell ref="A51:B52"/>
    <mergeCell ref="C50:E50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68:B68"/>
    <mergeCell ref="A66:B66"/>
    <mergeCell ref="C66:H66"/>
    <mergeCell ref="A61:C61"/>
    <mergeCell ref="D61:H61"/>
    <mergeCell ref="C68:H68"/>
    <mergeCell ref="A62:C62"/>
    <mergeCell ref="D62:H62"/>
    <mergeCell ref="A65:C65"/>
    <mergeCell ref="D65:H65"/>
    <mergeCell ref="A63:C63"/>
    <mergeCell ref="D64:H64"/>
    <mergeCell ref="E13:H13"/>
    <mergeCell ref="A14:D14"/>
    <mergeCell ref="A10:D10"/>
    <mergeCell ref="E10:H10"/>
    <mergeCell ref="A288:H291"/>
    <mergeCell ref="A287:B287"/>
    <mergeCell ref="E287:F287"/>
    <mergeCell ref="C287:D287"/>
    <mergeCell ref="G287:H287"/>
    <mergeCell ref="A94:H94"/>
    <mergeCell ref="A92:E92"/>
    <mergeCell ref="F92:H92"/>
    <mergeCell ref="A93:E93"/>
    <mergeCell ref="F93:H93"/>
    <mergeCell ref="A244:H244"/>
    <mergeCell ref="A101:B101"/>
    <mergeCell ref="A253:B253"/>
    <mergeCell ref="A96:B96"/>
    <mergeCell ref="A283:H283"/>
    <mergeCell ref="A99:H99"/>
    <mergeCell ref="A286:H286"/>
    <mergeCell ref="A284:H284"/>
    <mergeCell ref="A280:H280"/>
    <mergeCell ref="G100:H100"/>
    <mergeCell ref="G257:H257"/>
    <mergeCell ref="A255:B255"/>
    <mergeCell ref="C106:C107"/>
    <mergeCell ref="B138:B139"/>
    <mergeCell ref="A257:B257"/>
    <mergeCell ref="A138:A139"/>
    <mergeCell ref="A285:H285"/>
    <mergeCell ref="A282:H282"/>
    <mergeCell ref="E138:E139"/>
    <mergeCell ref="G138:H139"/>
    <mergeCell ref="B277:H277"/>
    <mergeCell ref="B275:H275"/>
    <mergeCell ref="A261:B261"/>
    <mergeCell ref="G259:H259"/>
    <mergeCell ref="A256:H256"/>
    <mergeCell ref="A250:H250"/>
    <mergeCell ref="A243:B243"/>
    <mergeCell ref="G253:H253"/>
    <mergeCell ref="G251:H251"/>
    <mergeCell ref="A258:B258"/>
    <mergeCell ref="A239:H239"/>
    <mergeCell ref="A254:B254"/>
    <mergeCell ref="A251:B251"/>
    <mergeCell ref="G243:H243"/>
    <mergeCell ref="G247:H247"/>
    <mergeCell ref="B271:H271"/>
    <mergeCell ref="A265:B265"/>
    <mergeCell ref="G265:H265"/>
    <mergeCell ref="G264:H264"/>
    <mergeCell ref="A262:H262"/>
    <mergeCell ref="A263:B263"/>
    <mergeCell ref="A264:B264"/>
    <mergeCell ref="A267:B267"/>
    <mergeCell ref="G267:H267"/>
    <mergeCell ref="A266:B266"/>
    <mergeCell ref="G266:H266"/>
    <mergeCell ref="B269:H269"/>
    <mergeCell ref="B270:H270"/>
    <mergeCell ref="G260:H260"/>
    <mergeCell ref="A245:B245"/>
    <mergeCell ref="A259:B259"/>
    <mergeCell ref="A248:B248"/>
    <mergeCell ref="G249:H249"/>
    <mergeCell ref="G255:H255"/>
    <mergeCell ref="A281:H281"/>
    <mergeCell ref="E100:F100"/>
    <mergeCell ref="F34:H34"/>
    <mergeCell ref="A103:B103"/>
    <mergeCell ref="C103:D103"/>
    <mergeCell ref="E103:F103"/>
    <mergeCell ref="G103:H103"/>
    <mergeCell ref="E42:H42"/>
    <mergeCell ref="A42:D42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G53:H53"/>
    <mergeCell ref="F80:H80"/>
    <mergeCell ref="F85:H85"/>
    <mergeCell ref="A240:B240"/>
    <mergeCell ref="A113:B113"/>
    <mergeCell ref="A112:B112"/>
    <mergeCell ref="A86:E86"/>
    <mergeCell ref="B272:H272"/>
    <mergeCell ref="B273:H273"/>
    <mergeCell ref="G263:H263"/>
    <mergeCell ref="G261:H261"/>
    <mergeCell ref="A268:H268"/>
    <mergeCell ref="A260:B260"/>
    <mergeCell ref="I14:P14"/>
    <mergeCell ref="G258:H258"/>
    <mergeCell ref="F91:H91"/>
    <mergeCell ref="F89:H89"/>
    <mergeCell ref="A252:B252"/>
    <mergeCell ref="A105:H105"/>
    <mergeCell ref="G95:H95"/>
    <mergeCell ref="A90:E90"/>
    <mergeCell ref="A111:B111"/>
    <mergeCell ref="A53:B53"/>
    <mergeCell ref="C53:E53"/>
    <mergeCell ref="D55:H55"/>
    <mergeCell ref="F90:H90"/>
    <mergeCell ref="E95:F95"/>
    <mergeCell ref="A95:B95"/>
    <mergeCell ref="C100:D100"/>
    <mergeCell ref="D63:H63"/>
    <mergeCell ref="A64:C64"/>
    <mergeCell ref="C52:H52"/>
    <mergeCell ref="A141:H141"/>
    <mergeCell ref="A142:B142"/>
    <mergeCell ref="L142:M142"/>
    <mergeCell ref="A143:B143"/>
    <mergeCell ref="L143:M143"/>
    <mergeCell ref="A104:H104"/>
    <mergeCell ref="F81:H81"/>
    <mergeCell ref="G96:H96"/>
    <mergeCell ref="F88:H88"/>
    <mergeCell ref="C95:D95"/>
    <mergeCell ref="L149:M149"/>
    <mergeCell ref="A150:B150"/>
    <mergeCell ref="L150:M150"/>
    <mergeCell ref="A146:B146"/>
    <mergeCell ref="L146:M146"/>
    <mergeCell ref="A147:B147"/>
    <mergeCell ref="L147:M147"/>
    <mergeCell ref="C51:E51"/>
    <mergeCell ref="A58:C58"/>
    <mergeCell ref="D58:H58"/>
    <mergeCell ref="C102:D102"/>
    <mergeCell ref="F86:H86"/>
    <mergeCell ref="A87:E87"/>
    <mergeCell ref="A89:E89"/>
    <mergeCell ref="F83:H83"/>
    <mergeCell ref="A88:E88"/>
    <mergeCell ref="A137:H137"/>
    <mergeCell ref="E70:F79"/>
    <mergeCell ref="G70:H79"/>
    <mergeCell ref="A76:B76"/>
    <mergeCell ref="A69:B69"/>
    <mergeCell ref="A72:B72"/>
    <mergeCell ref="A74:B74"/>
    <mergeCell ref="A71:B71"/>
    <mergeCell ref="A73:B73"/>
    <mergeCell ref="E69:F69"/>
    <mergeCell ref="A100:B100"/>
    <mergeCell ref="D138:D139"/>
    <mergeCell ref="A110:B110"/>
    <mergeCell ref="A70:B70"/>
    <mergeCell ref="G69:H69"/>
    <mergeCell ref="A120:B120"/>
    <mergeCell ref="A121:B121"/>
    <mergeCell ref="A116:B116"/>
    <mergeCell ref="A117:B117"/>
    <mergeCell ref="I81:M81"/>
    <mergeCell ref="A169:H169"/>
    <mergeCell ref="A170:B170"/>
    <mergeCell ref="G170:H182"/>
    <mergeCell ref="L170:M170"/>
    <mergeCell ref="A171:B171"/>
    <mergeCell ref="L171:M171"/>
    <mergeCell ref="A172:B172"/>
    <mergeCell ref="L172:M172"/>
    <mergeCell ref="A173:B173"/>
    <mergeCell ref="L173:M173"/>
    <mergeCell ref="A174:B174"/>
    <mergeCell ref="L174:M174"/>
    <mergeCell ref="A175:B175"/>
    <mergeCell ref="L175:M175"/>
    <mergeCell ref="A176:B176"/>
    <mergeCell ref="L176:M176"/>
    <mergeCell ref="A177:B177"/>
    <mergeCell ref="L177:M177"/>
    <mergeCell ref="A178:B178"/>
    <mergeCell ref="L178:M178"/>
    <mergeCell ref="A179:B179"/>
    <mergeCell ref="L179:M179"/>
    <mergeCell ref="A180:B180"/>
    <mergeCell ref="A181:B181"/>
    <mergeCell ref="L181:M181"/>
    <mergeCell ref="A182:B182"/>
    <mergeCell ref="L182:M182"/>
    <mergeCell ref="I180:M180"/>
    <mergeCell ref="L144:M144"/>
    <mergeCell ref="A145:B145"/>
    <mergeCell ref="L145:M145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06:E107">
      <formula1>"Attached Loft area,Attached Terrace area,Attached Mezzanine area"</formula1>
    </dataValidation>
    <dataValidation type="list" allowBlank="1" showInputMessage="1" showErrorMessage="1" sqref="F107 F139">
      <formula1>"45%,50%,55%,60%"</formula1>
    </dataValidation>
    <dataValidation type="list" allowBlank="1" showInputMessage="1" showErrorMessage="1" sqref="G287:H287">
      <formula1>"Kunal Kadam,Pranita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06 F138">
      <formula1>"Saleable area Loading :,Builder Saleable area"</formula1>
    </dataValidation>
    <dataValidation type="list" allowBlank="1" showInputMessage="1" showErrorMessage="1" sqref="B106:B107">
      <formula1>"Shop No. (Sale Plan),Sale / Rehab,Sale / Mhada"</formula1>
    </dataValidation>
    <dataValidation type="list" allowBlank="1" showInputMessage="1" showErrorMessage="1" sqref="B138:B139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9" scale="90" fitToHeight="0" orientation="portrait" horizontalDpi="4294967293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91" max="16383" man="1"/>
    <brk id="335" max="16383" man="1"/>
    <brk id="376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67" zoomScale="85" zoomScaleNormal="85" workbookViewId="0">
      <selection activeCell="N11" sqref="N11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72" t="s">
        <v>108</v>
      </c>
      <c r="C3" s="172"/>
      <c r="D3" s="172"/>
      <c r="E3" s="172"/>
      <c r="F3" s="172"/>
      <c r="G3" s="172"/>
      <c r="H3" s="172"/>
    </row>
    <row r="4" spans="1:9" x14ac:dyDescent="0.35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4"/>
      <c r="C4" s="44" t="s">
        <v>12</v>
      </c>
      <c r="D4" s="45" t="s">
        <v>182</v>
      </c>
      <c r="E4" s="45" t="s">
        <v>192</v>
      </c>
      <c r="F4" s="45" t="s">
        <v>177</v>
      </c>
      <c r="G4" s="45" t="s">
        <v>197</v>
      </c>
      <c r="H4" s="45" t="s">
        <v>215</v>
      </c>
      <c r="J4" t="s">
        <v>197</v>
      </c>
      <c r="K4" t="s">
        <v>213</v>
      </c>
    </row>
    <row r="5" spans="2:11" x14ac:dyDescent="0.35">
      <c r="B5" s="44"/>
      <c r="C5" s="44"/>
      <c r="D5" s="45" t="s">
        <v>183</v>
      </c>
      <c r="E5" s="45" t="s">
        <v>190</v>
      </c>
      <c r="F5" s="45" t="s">
        <v>212</v>
      </c>
      <c r="G5" s="45" t="s">
        <v>198</v>
      </c>
      <c r="H5" s="45" t="s">
        <v>216</v>
      </c>
    </row>
    <row r="6" spans="2:11" x14ac:dyDescent="0.35">
      <c r="B6" s="44"/>
      <c r="C6" s="44"/>
      <c r="D6" s="45" t="s">
        <v>184</v>
      </c>
      <c r="E6" s="45" t="s">
        <v>191</v>
      </c>
      <c r="F6" s="45" t="s">
        <v>213</v>
      </c>
      <c r="G6" s="45" t="s">
        <v>199</v>
      </c>
      <c r="H6" s="45" t="s">
        <v>229</v>
      </c>
    </row>
    <row r="7" spans="2:11" x14ac:dyDescent="0.35">
      <c r="B7" s="44"/>
      <c r="C7" s="44"/>
      <c r="D7" s="45" t="s">
        <v>185</v>
      </c>
      <c r="E7" s="45" t="s">
        <v>193</v>
      </c>
      <c r="F7" s="45" t="s">
        <v>214</v>
      </c>
      <c r="G7" s="45" t="s">
        <v>200</v>
      </c>
      <c r="H7" s="45" t="s">
        <v>217</v>
      </c>
    </row>
    <row r="8" spans="2:11" x14ac:dyDescent="0.35">
      <c r="B8" s="44"/>
      <c r="C8" s="44"/>
      <c r="D8" s="45" t="s">
        <v>186</v>
      </c>
      <c r="E8" s="45" t="s">
        <v>194</v>
      </c>
      <c r="F8" s="45"/>
      <c r="G8" s="45" t="s">
        <v>201</v>
      </c>
      <c r="H8" s="45" t="s">
        <v>218</v>
      </c>
    </row>
    <row r="9" spans="2:11" x14ac:dyDescent="0.35">
      <c r="B9" s="44"/>
      <c r="C9" s="44"/>
      <c r="D9" s="45" t="s">
        <v>187</v>
      </c>
      <c r="E9" s="45" t="s">
        <v>192</v>
      </c>
      <c r="F9" s="45"/>
      <c r="G9" s="45" t="s">
        <v>202</v>
      </c>
      <c r="H9" s="45" t="s">
        <v>219</v>
      </c>
    </row>
    <row r="10" spans="2:11" x14ac:dyDescent="0.35">
      <c r="B10" s="44"/>
      <c r="C10" s="44"/>
      <c r="D10" s="45" t="s">
        <v>188</v>
      </c>
      <c r="E10" s="45" t="s">
        <v>195</v>
      </c>
      <c r="F10" s="45"/>
      <c r="G10" s="45" t="s">
        <v>203</v>
      </c>
      <c r="H10" s="45" t="s">
        <v>220</v>
      </c>
    </row>
    <row r="11" spans="2:11" x14ac:dyDescent="0.35">
      <c r="B11" s="44"/>
      <c r="C11" s="44"/>
      <c r="D11" s="45" t="s">
        <v>189</v>
      </c>
      <c r="E11" s="45" t="s">
        <v>196</v>
      </c>
      <c r="F11" s="45"/>
      <c r="G11" s="45" t="s">
        <v>204</v>
      </c>
      <c r="H11" s="45" t="s">
        <v>221</v>
      </c>
    </row>
    <row r="12" spans="2:11" x14ac:dyDescent="0.35">
      <c r="B12" s="44"/>
      <c r="C12" s="44"/>
      <c r="D12" s="45"/>
      <c r="E12" s="45"/>
      <c r="F12" s="45"/>
      <c r="G12" s="45" t="s">
        <v>205</v>
      </c>
      <c r="H12" s="45" t="s">
        <v>222</v>
      </c>
    </row>
    <row r="13" spans="2:11" x14ac:dyDescent="0.35">
      <c r="B13" s="44"/>
      <c r="C13" s="44"/>
      <c r="D13" s="45"/>
      <c r="E13" s="45"/>
      <c r="F13" s="45"/>
      <c r="G13" s="45" t="s">
        <v>206</v>
      </c>
      <c r="H13" s="45" t="s">
        <v>223</v>
      </c>
    </row>
    <row r="14" spans="2:11" x14ac:dyDescent="0.35">
      <c r="B14" s="44"/>
      <c r="C14" s="44"/>
      <c r="D14" s="45"/>
      <c r="E14" s="45"/>
      <c r="F14" s="45"/>
      <c r="G14" s="45" t="s">
        <v>207</v>
      </c>
      <c r="H14" s="45" t="s">
        <v>224</v>
      </c>
    </row>
    <row r="15" spans="2:11" x14ac:dyDescent="0.35">
      <c r="B15" s="44"/>
      <c r="C15" s="44"/>
      <c r="D15" s="45"/>
      <c r="E15" s="45"/>
      <c r="F15" s="45"/>
      <c r="G15" s="45" t="s">
        <v>208</v>
      </c>
      <c r="H15" s="45" t="s">
        <v>225</v>
      </c>
    </row>
    <row r="16" spans="2:11" x14ac:dyDescent="0.35">
      <c r="B16" s="44"/>
      <c r="C16" s="44"/>
      <c r="D16" s="45"/>
      <c r="E16" s="45"/>
      <c r="F16" s="45"/>
      <c r="G16" s="45" t="s">
        <v>209</v>
      </c>
      <c r="H16" s="45" t="s">
        <v>226</v>
      </c>
    </row>
    <row r="17" spans="2:8" x14ac:dyDescent="0.35">
      <c r="B17" s="44"/>
      <c r="C17" s="44"/>
      <c r="D17" s="45"/>
      <c r="E17" s="45"/>
      <c r="F17" s="45"/>
      <c r="G17" s="45" t="s">
        <v>210</v>
      </c>
      <c r="H17" s="45" t="s">
        <v>227</v>
      </c>
    </row>
    <row r="18" spans="2:8" x14ac:dyDescent="0.35">
      <c r="B18" s="44"/>
      <c r="C18" s="44"/>
      <c r="D18" s="45"/>
      <c r="E18" s="45"/>
      <c r="F18" s="45"/>
      <c r="G18" s="45" t="s">
        <v>211</v>
      </c>
      <c r="H18" s="45" t="s">
        <v>228</v>
      </c>
    </row>
    <row r="24" spans="2:8" x14ac:dyDescent="0.35">
      <c r="C24" t="s">
        <v>175</v>
      </c>
    </row>
    <row r="25" spans="2:8" x14ac:dyDescent="0.35">
      <c r="C25" t="s">
        <v>230</v>
      </c>
    </row>
    <row r="26" spans="2:8" x14ac:dyDescent="0.35">
      <c r="C26" t="s">
        <v>231</v>
      </c>
    </row>
    <row r="27" spans="2:8" x14ac:dyDescent="0.35">
      <c r="C27" t="s">
        <v>232</v>
      </c>
    </row>
    <row r="28" spans="2:8" x14ac:dyDescent="0.35">
      <c r="C28" t="s">
        <v>233</v>
      </c>
    </row>
    <row r="29" spans="2:8" x14ac:dyDescent="0.35">
      <c r="C29" t="s">
        <v>234</v>
      </c>
    </row>
    <row r="30" spans="2:8" x14ac:dyDescent="0.35">
      <c r="C30" t="s">
        <v>175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2025-08-16T09:11:23Z</cp:lastPrinted>
  <dcterms:created xsi:type="dcterms:W3CDTF">2019-07-16T09:29:46Z</dcterms:created>
  <dcterms:modified xsi:type="dcterms:W3CDTF">2025-08-16T09:11:55Z</dcterms:modified>
</cp:coreProperties>
</file>