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Kunal\APF Unit Report\Desktop Valuation\KK Saphire\"/>
    </mc:Choice>
  </mc:AlternateContent>
  <xr:revisionPtr revIDLastSave="0" documentId="13_ncr:1_{B5E99423-2A6C-4D2B-8436-3487C18FA73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definedNames>
    <definedName name="_xlnm.Print_Area" localSheetId="0">Sheet1!$A$1:$J$45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I24" i="1"/>
  <c r="M19" i="2" l="1"/>
  <c r="K19" i="2"/>
  <c r="K18" i="2"/>
  <c r="M18" i="2" s="1"/>
  <c r="L9" i="2"/>
  <c r="I8" i="2"/>
  <c r="I12" i="1"/>
  <c r="K12" i="1" s="1"/>
  <c r="K29" i="1"/>
  <c r="E23" i="1" l="1"/>
  <c r="K20" i="1"/>
  <c r="E3" i="1"/>
  <c r="E18" i="1" l="1"/>
  <c r="E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Admin</author>
    <author>SACHIN</author>
  </authors>
  <commentList>
    <comment ref="E7" authorId="0" shapeId="0" xr:uid="{45AC731A-E83C-44F4-B489-CF21A97F5A9F}">
      <text>
        <r>
          <rPr>
            <b/>
            <sz val="9"/>
            <color indexed="81"/>
            <rFont val="Tahoma"/>
            <family val="2"/>
          </rPr>
          <t>USER:</t>
        </r>
        <r>
          <rPr>
            <sz val="9"/>
            <color indexed="81"/>
            <rFont val="Tahoma"/>
            <family val="2"/>
          </rPr>
          <t xml:space="preserve">
Address of The Property </t>
        </r>
      </text>
    </comment>
    <comment ref="G11" authorId="1" shapeId="0" xr:uid="{00000000-0006-0000-0000-000001000000}">
      <text>
        <r>
          <rPr>
            <b/>
            <sz val="9"/>
            <color indexed="81"/>
            <rFont val="Tahoma"/>
            <family val="2"/>
          </rPr>
          <t>FLAT NO WITH WING</t>
        </r>
      </text>
    </comment>
    <comment ref="I11" authorId="1" shapeId="0" xr:uid="{00000000-0006-0000-0000-000002000000}">
      <text>
        <r>
          <rPr>
            <b/>
            <sz val="9"/>
            <color indexed="81"/>
            <rFont val="Tahoma"/>
            <family val="2"/>
          </rPr>
          <t>Admin:</t>
        </r>
        <r>
          <rPr>
            <sz val="9"/>
            <color indexed="81"/>
            <rFont val="Tahoma"/>
            <family val="2"/>
          </rPr>
          <t xml:space="preserve">
1BHK OR 2BHK OR 3BHK OR PENTHOUSE ETC</t>
        </r>
      </text>
    </comment>
    <comment ref="E15" authorId="1" shapeId="0" xr:uid="{00000000-0006-0000-0000-000003000000}">
      <text>
        <r>
          <rPr>
            <b/>
            <sz val="9"/>
            <color indexed="81"/>
            <rFont val="Tahoma"/>
            <family val="2"/>
          </rPr>
          <t>Admin:</t>
        </r>
        <r>
          <rPr>
            <sz val="9"/>
            <color indexed="81"/>
            <rFont val="Tahoma"/>
            <family val="2"/>
          </rPr>
          <t xml:space="preserve">
Building Structure</t>
        </r>
      </text>
    </comment>
    <comment ref="E23" authorId="2" shapeId="0" xr:uid="{00000000-0006-0000-0000-000004000000}">
      <text>
        <r>
          <rPr>
            <b/>
            <sz val="9"/>
            <color indexed="81"/>
            <rFont val="Tahoma"/>
            <family val="2"/>
          </rPr>
          <t>SACHIN:</t>
        </r>
        <r>
          <rPr>
            <sz val="9"/>
            <color indexed="81"/>
            <rFont val="Tahoma"/>
            <family val="2"/>
          </rPr>
          <t xml:space="preserve">
Value should be greater than cost sheet agreement value</t>
        </r>
      </text>
    </comment>
    <comment ref="E24" authorId="2" shapeId="0" xr:uid="{9B9B360D-CD43-4309-B977-62DC96E0CEAF}">
      <text>
        <r>
          <rPr>
            <b/>
            <sz val="9"/>
            <color indexed="81"/>
            <rFont val="Tahoma"/>
            <family val="2"/>
          </rPr>
          <t>SACHIN:</t>
        </r>
        <r>
          <rPr>
            <sz val="9"/>
            <color indexed="81"/>
            <rFont val="Tahoma"/>
            <family val="2"/>
          </rPr>
          <t xml:space="preserve">
Value should be greater than cost sheet agreement value</t>
        </r>
      </text>
    </comment>
  </commentList>
</comments>
</file>

<file path=xl/sharedStrings.xml><?xml version="1.0" encoding="utf-8"?>
<sst xmlns="http://schemas.openxmlformats.org/spreadsheetml/2006/main" count="92" uniqueCount="64">
  <si>
    <t xml:space="preserve">VALUATION DETAILS  </t>
  </si>
  <si>
    <t>Name of Valuation Agency</t>
  </si>
  <si>
    <t>Product</t>
  </si>
  <si>
    <t xml:space="preserve">Application ID </t>
  </si>
  <si>
    <t>Name of Customer/Applicant</t>
  </si>
  <si>
    <t>Name of the Building / Society</t>
  </si>
  <si>
    <t xml:space="preserve">Documents Provided </t>
  </si>
  <si>
    <t>Unit Type</t>
  </si>
  <si>
    <t xml:space="preserve">Area of Property </t>
  </si>
  <si>
    <t xml:space="preserve">Age of property </t>
  </si>
  <si>
    <t xml:space="preserve">Stage of Construction </t>
  </si>
  <si>
    <t xml:space="preserve">Structure Description </t>
  </si>
  <si>
    <t xml:space="preserve">Description of Stage </t>
  </si>
  <si>
    <t>Flat</t>
  </si>
  <si>
    <t>Under Construction</t>
  </si>
  <si>
    <t>Area details (sqft)</t>
  </si>
  <si>
    <t xml:space="preserve">% Recommendation 
(As per Builder Demand Letter) </t>
  </si>
  <si>
    <t>VS JADON &amp; CO. VALUERS LLP.</t>
  </si>
  <si>
    <t>Location cum Route MAP</t>
  </si>
  <si>
    <t>*</t>
  </si>
  <si>
    <t xml:space="preserve">% Completed 
</t>
  </si>
  <si>
    <t>% Recommended</t>
  </si>
  <si>
    <t xml:space="preserve">Recommended Rate per sqft (in ₹)
</t>
  </si>
  <si>
    <t>HL - Godrej Housing Finance limited</t>
  </si>
  <si>
    <t>Realizable value (in ₹)</t>
  </si>
  <si>
    <t>Date Of Valuation</t>
  </si>
  <si>
    <t>NDMA Guidelines</t>
  </si>
  <si>
    <t>Property falls under Seismic Zone</t>
  </si>
  <si>
    <t>III</t>
  </si>
  <si>
    <t>Property Falls under Flood Zone</t>
  </si>
  <si>
    <t>No</t>
  </si>
  <si>
    <t>Property Falls in Cyclone Zone</t>
  </si>
  <si>
    <t>Property Falls in CR Zone</t>
  </si>
  <si>
    <t>Degree of Risk Associated</t>
  </si>
  <si>
    <t>Low</t>
  </si>
  <si>
    <t>Any risk of Demolition</t>
  </si>
  <si>
    <t>None</t>
  </si>
  <si>
    <t>Remark</t>
  </si>
  <si>
    <t>Other Charges (in ₹)</t>
  </si>
  <si>
    <t>(NIL Parking)</t>
  </si>
  <si>
    <t>Project Launch date /
Construction start date</t>
  </si>
  <si>
    <t>Project completion
date</t>
  </si>
  <si>
    <t>Rera Registration No.</t>
  </si>
  <si>
    <t>Rera validity till</t>
  </si>
  <si>
    <t>Authorized Signatory 
Name &amp; Signature</t>
  </si>
  <si>
    <t>Guideline rate (Rs per sqft)</t>
  </si>
  <si>
    <t>Distress rate 
(Rs. Per sqft)</t>
  </si>
  <si>
    <t>GHF1004HL0037389</t>
  </si>
  <si>
    <t>Ravindra Shyamlal Pal</t>
  </si>
  <si>
    <t>NA</t>
  </si>
  <si>
    <t>Completed</t>
  </si>
  <si>
    <t>Not Registered</t>
  </si>
  <si>
    <t>Carpet Area + Terrace Area</t>
  </si>
  <si>
    <t>-</t>
  </si>
  <si>
    <t>18.967189086471414, 73.02326254732651</t>
  </si>
  <si>
    <t>https://maps.app.goo.gl/ztTQF3HPaBA73uxq9</t>
  </si>
  <si>
    <t>6000-8500</t>
  </si>
  <si>
    <t>Near Bamandongari</t>
  </si>
  <si>
    <t>99 Acres</t>
  </si>
  <si>
    <t>Ready Flats</t>
  </si>
  <si>
    <t>Flat No. 301, 3rd Floor, K K Sapphire CHSL Plot No. 76A, Sector 18, Ulwe, Near Satyam Majestic, Ulwe, Panvel, Navi Mumbai 410206 </t>
  </si>
  <si>
    <t>Index II</t>
  </si>
  <si>
    <t>2BHK</t>
  </si>
  <si>
    <t>All work completed.
Above data taken from documents provided by the bank officials on mail.
Total Realizable Value is exclusive of Car Parking Value. Recommeded Rate of Single parking should be considered as ₹ 5,00,000/-
Car parking is subjected to authentic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</si>
</sst>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9"/>
      <color indexed="81"/>
      <name val="Tahoma"/>
      <family val="2"/>
    </font>
    <font>
      <b/>
      <sz val="9"/>
      <color indexed="81"/>
      <name val="Tahoma"/>
      <family val="2"/>
    </font>
    <font>
      <sz val="11"/>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2" fillId="0" borderId="0" xfId="0" applyFont="1" applyAlignment="1">
      <alignment horizontal="left" vertical="top"/>
    </xf>
    <xf numFmtId="0" fontId="2" fillId="0" borderId="0" xfId="0" applyFont="1" applyAlignment="1">
      <alignment horizontal="left" vertical="top" wrapText="1"/>
    </xf>
    <xf numFmtId="164" fontId="2" fillId="0" borderId="1" xfId="1"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10" xfId="0" applyFont="1" applyBorder="1" applyAlignment="1">
      <alignment horizontal="left"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7" fillId="0" borderId="5" xfId="0" applyFont="1" applyBorder="1" applyAlignment="1">
      <alignment horizontal="center" vertical="top" wrapText="1"/>
    </xf>
    <xf numFmtId="0" fontId="7" fillId="0" borderId="7" xfId="0" applyFont="1" applyBorder="1" applyAlignment="1">
      <alignment horizontal="center" vertical="top"/>
    </xf>
    <xf numFmtId="1" fontId="7" fillId="0" borderId="5" xfId="0" applyNumberFormat="1" applyFont="1" applyBorder="1" applyAlignment="1">
      <alignment horizontal="center" vertical="center"/>
    </xf>
    <xf numFmtId="1" fontId="7" fillId="0" borderId="7"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7" fillId="0" borderId="1" xfId="0" applyFont="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9" fontId="4" fillId="0" borderId="1" xfId="0" applyNumberFormat="1" applyFont="1" applyBorder="1" applyAlignment="1">
      <alignment horizontal="left" vertical="top"/>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 fontId="7" fillId="0" borderId="1" xfId="0" applyNumberFormat="1" applyFont="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7" fillId="0" borderId="1" xfId="0" applyFont="1" applyBorder="1" applyAlignment="1">
      <alignment horizontal="center" vertical="center" wrapText="1"/>
    </xf>
    <xf numFmtId="0" fontId="3" fillId="0" borderId="1" xfId="0" applyFont="1" applyBorder="1" applyAlignment="1">
      <alignment horizontal="left" vertical="top" wrapText="1"/>
    </xf>
    <xf numFmtId="0" fontId="2" fillId="0" borderId="1" xfId="0" applyFont="1" applyBorder="1" applyAlignment="1">
      <alignment horizontal="center" vertical="top"/>
    </xf>
    <xf numFmtId="0" fontId="3" fillId="3" borderId="1" xfId="0" applyFont="1" applyFill="1" applyBorder="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 fontId="2" fillId="0" borderId="1" xfId="0" applyNumberFormat="1" applyFont="1" applyBorder="1" applyAlignment="1">
      <alignment horizontal="left" vertical="top"/>
    </xf>
    <xf numFmtId="0" fontId="2" fillId="2" borderId="1" xfId="0" applyFont="1" applyFill="1" applyBorder="1" applyAlignment="1">
      <alignment horizontal="left" vertical="top"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4" fillId="0" borderId="1" xfId="0" applyFont="1" applyBorder="1" applyAlignment="1">
      <alignment horizontal="left" vertical="top"/>
    </xf>
    <xf numFmtId="9" fontId="2" fillId="0" borderId="1" xfId="0" applyNumberFormat="1" applyFont="1" applyBorder="1" applyAlignment="1">
      <alignment horizontal="left" vertical="top"/>
    </xf>
    <xf numFmtId="0" fontId="7" fillId="0" borderId="5" xfId="0" applyFont="1" applyBorder="1" applyAlignment="1">
      <alignment horizontal="center" vertical="top"/>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top" wrapText="1"/>
    </xf>
    <xf numFmtId="0" fontId="3" fillId="0" borderId="1" xfId="0" applyFont="1" applyBorder="1" applyAlignment="1">
      <alignment horizontal="left" vertical="top"/>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0" borderId="1"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91158</xdr:colOff>
      <xdr:row>30</xdr:row>
      <xdr:rowOff>84049</xdr:rowOff>
    </xdr:from>
    <xdr:to>
      <xdr:col>6</xdr:col>
      <xdr:colOff>181708</xdr:colOff>
      <xdr:row>41</xdr:row>
      <xdr:rowOff>112885</xdr:rowOff>
    </xdr:to>
    <xdr:pic>
      <xdr:nvPicPr>
        <xdr:cNvPr id="2" name="Picture 1">
          <a:extLst>
            <a:ext uri="{FF2B5EF4-FFF2-40B4-BE49-F238E27FC236}">
              <a16:creationId xmlns:a16="http://schemas.microsoft.com/office/drawing/2014/main" id="{9E4175DF-0686-6100-B04F-3ED0B0FBBDAE}"/>
            </a:ext>
          </a:extLst>
        </xdr:cNvPr>
        <xdr:cNvPicPr>
          <a:picLocks noChangeAspect="1"/>
        </xdr:cNvPicPr>
      </xdr:nvPicPr>
      <xdr:blipFill>
        <a:blip xmlns:r="http://schemas.openxmlformats.org/officeDocument/2006/relationships" r:embed="rId1"/>
        <a:stretch>
          <a:fillRect/>
        </a:stretch>
      </xdr:blipFill>
      <xdr:spPr>
        <a:xfrm>
          <a:off x="2523696" y="6320726"/>
          <a:ext cx="1655581" cy="1863497"/>
        </a:xfrm>
        <a:prstGeom prst="rect">
          <a:avLst/>
        </a:prstGeom>
        <a:ln>
          <a:solidFill>
            <a:schemeClr val="tx1"/>
          </a:solidFill>
        </a:ln>
      </xdr:spPr>
    </xdr:pic>
    <xdr:clientData/>
  </xdr:twoCellAnchor>
  <xdr:twoCellAnchor editAs="oneCell">
    <xdr:from>
      <xdr:col>10</xdr:col>
      <xdr:colOff>767738</xdr:colOff>
      <xdr:row>28</xdr:row>
      <xdr:rowOff>103271</xdr:rowOff>
    </xdr:from>
    <xdr:to>
      <xdr:col>15</xdr:col>
      <xdr:colOff>348137</xdr:colOff>
      <xdr:row>35</xdr:row>
      <xdr:rowOff>116788</xdr:rowOff>
    </xdr:to>
    <xdr:pic>
      <xdr:nvPicPr>
        <xdr:cNvPr id="3" name="Picture 2">
          <a:extLst>
            <a:ext uri="{FF2B5EF4-FFF2-40B4-BE49-F238E27FC236}">
              <a16:creationId xmlns:a16="http://schemas.microsoft.com/office/drawing/2014/main" id="{69D0D92C-A26B-6859-FE25-A651A9831439}"/>
            </a:ext>
          </a:extLst>
        </xdr:cNvPr>
        <xdr:cNvPicPr>
          <a:picLocks noChangeAspect="1"/>
        </xdr:cNvPicPr>
      </xdr:nvPicPr>
      <xdr:blipFill>
        <a:blip xmlns:r="http://schemas.openxmlformats.org/officeDocument/2006/relationships" r:embed="rId2"/>
        <a:stretch>
          <a:fillRect/>
        </a:stretch>
      </xdr:blipFill>
      <xdr:spPr>
        <a:xfrm>
          <a:off x="7485061" y="5191086"/>
          <a:ext cx="3613138" cy="2041610"/>
        </a:xfrm>
        <a:prstGeom prst="rect">
          <a:avLst/>
        </a:prstGeom>
      </xdr:spPr>
    </xdr:pic>
    <xdr:clientData/>
  </xdr:twoCellAnchor>
  <xdr:twoCellAnchor editAs="oneCell">
    <xdr:from>
      <xdr:col>11</xdr:col>
      <xdr:colOff>322384</xdr:colOff>
      <xdr:row>20</xdr:row>
      <xdr:rowOff>64478</xdr:rowOff>
    </xdr:from>
    <xdr:to>
      <xdr:col>16</xdr:col>
      <xdr:colOff>153415</xdr:colOff>
      <xdr:row>27</xdr:row>
      <xdr:rowOff>219647</xdr:rowOff>
    </xdr:to>
    <xdr:pic>
      <xdr:nvPicPr>
        <xdr:cNvPr id="4" name="Picture 3">
          <a:extLst>
            <a:ext uri="{FF2B5EF4-FFF2-40B4-BE49-F238E27FC236}">
              <a16:creationId xmlns:a16="http://schemas.microsoft.com/office/drawing/2014/main" id="{FCBDE863-4280-F2C3-19D2-27B7B87BD788}"/>
            </a:ext>
          </a:extLst>
        </xdr:cNvPr>
        <xdr:cNvPicPr>
          <a:picLocks noChangeAspect="1"/>
        </xdr:cNvPicPr>
      </xdr:nvPicPr>
      <xdr:blipFill>
        <a:blip xmlns:r="http://schemas.openxmlformats.org/officeDocument/2006/relationships" r:embed="rId3"/>
        <a:stretch>
          <a:fillRect/>
        </a:stretch>
      </xdr:blipFill>
      <xdr:spPr>
        <a:xfrm>
          <a:off x="7930661" y="2919047"/>
          <a:ext cx="3600000" cy="202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BreakPreview" topLeftCell="A7" zoomScale="130" zoomScaleNormal="145" zoomScaleSheetLayoutView="130" workbookViewId="0">
      <selection activeCell="K27" sqref="K27"/>
    </sheetView>
  </sheetViews>
  <sheetFormatPr defaultColWidth="9.109375" defaultRowHeight="13.8" x14ac:dyDescent="0.3"/>
  <cols>
    <col min="1" max="1" width="4" style="1" customWidth="1"/>
    <col min="2" max="2" width="10.33203125" style="1" customWidth="1"/>
    <col min="3" max="3" width="10.44140625" style="1" customWidth="1"/>
    <col min="4" max="4" width="10.6640625" style="1" customWidth="1"/>
    <col min="5" max="5" width="13.6640625" style="1" customWidth="1"/>
    <col min="6" max="6" width="9.109375" style="1"/>
    <col min="7" max="7" width="9.109375" style="1" customWidth="1"/>
    <col min="8" max="8" width="11.5546875" style="1" customWidth="1"/>
    <col min="9" max="9" width="8.88671875" style="1" customWidth="1"/>
    <col min="10" max="10" width="10.109375" style="1" customWidth="1"/>
    <col min="11" max="11" width="13" style="1" customWidth="1"/>
    <col min="12" max="12" width="18.33203125" style="1" customWidth="1"/>
    <col min="13" max="16384" width="9.109375" style="1"/>
  </cols>
  <sheetData>
    <row r="1" spans="1:12" x14ac:dyDescent="0.3">
      <c r="A1" s="34" t="s">
        <v>0</v>
      </c>
      <c r="B1" s="34"/>
      <c r="C1" s="34"/>
      <c r="D1" s="34"/>
      <c r="E1" s="34"/>
      <c r="F1" s="34"/>
      <c r="G1" s="34"/>
      <c r="H1" s="34"/>
      <c r="I1" s="34"/>
      <c r="J1" s="34"/>
    </row>
    <row r="2" spans="1:12" x14ac:dyDescent="0.3">
      <c r="A2" s="3" t="s">
        <v>19</v>
      </c>
      <c r="B2" s="19" t="s">
        <v>1</v>
      </c>
      <c r="C2" s="19"/>
      <c r="D2" s="19"/>
      <c r="E2" s="19" t="s">
        <v>17</v>
      </c>
      <c r="F2" s="19"/>
      <c r="G2" s="19"/>
      <c r="H2" s="19"/>
      <c r="I2" s="19"/>
      <c r="J2" s="19"/>
    </row>
    <row r="3" spans="1:12" x14ac:dyDescent="0.3">
      <c r="A3" s="3" t="s">
        <v>19</v>
      </c>
      <c r="B3" s="19" t="s">
        <v>25</v>
      </c>
      <c r="C3" s="19"/>
      <c r="D3" s="19"/>
      <c r="E3" s="19" t="str">
        <f ca="1">TEXT(TODAY(),"DD/MM/YYYY")</f>
        <v>30/08/2025</v>
      </c>
      <c r="F3" s="19"/>
      <c r="G3" s="19"/>
      <c r="H3" s="19"/>
      <c r="I3" s="19"/>
      <c r="J3" s="19"/>
      <c r="K3" s="2"/>
    </row>
    <row r="4" spans="1:12" x14ac:dyDescent="0.3">
      <c r="A4" s="3" t="s">
        <v>19</v>
      </c>
      <c r="B4" s="19" t="s">
        <v>2</v>
      </c>
      <c r="C4" s="19"/>
      <c r="D4" s="19"/>
      <c r="E4" s="19" t="s">
        <v>23</v>
      </c>
      <c r="F4" s="19"/>
      <c r="G4" s="19"/>
      <c r="H4" s="19"/>
      <c r="I4" s="19"/>
      <c r="J4" s="19"/>
      <c r="K4" s="2"/>
    </row>
    <row r="5" spans="1:12" x14ac:dyDescent="0.3">
      <c r="A5" s="3" t="s">
        <v>19</v>
      </c>
      <c r="B5" s="20" t="s">
        <v>3</v>
      </c>
      <c r="C5" s="20"/>
      <c r="D5" s="20"/>
      <c r="E5" s="19" t="s">
        <v>47</v>
      </c>
      <c r="F5" s="19"/>
      <c r="G5" s="19"/>
      <c r="H5" s="19"/>
      <c r="I5" s="19"/>
      <c r="J5" s="19"/>
      <c r="L5" s="1" t="s">
        <v>54</v>
      </c>
    </row>
    <row r="6" spans="1:12" x14ac:dyDescent="0.3">
      <c r="A6" s="3" t="s">
        <v>19</v>
      </c>
      <c r="B6" s="20" t="s">
        <v>4</v>
      </c>
      <c r="C6" s="20"/>
      <c r="D6" s="20"/>
      <c r="E6" s="59" t="s">
        <v>48</v>
      </c>
      <c r="F6" s="59"/>
      <c r="G6" s="59"/>
      <c r="H6" s="59"/>
      <c r="I6" s="59"/>
      <c r="J6" s="59"/>
    </row>
    <row r="7" spans="1:12" ht="30" customHeight="1" x14ac:dyDescent="0.3">
      <c r="A7" s="3" t="s">
        <v>19</v>
      </c>
      <c r="B7" s="20" t="s">
        <v>5</v>
      </c>
      <c r="C7" s="20"/>
      <c r="D7" s="20"/>
      <c r="E7" s="18" t="s">
        <v>60</v>
      </c>
      <c r="F7" s="18"/>
      <c r="G7" s="18"/>
      <c r="H7" s="18"/>
      <c r="I7" s="18"/>
      <c r="J7" s="18"/>
      <c r="L7" s="1" t="s">
        <v>55</v>
      </c>
    </row>
    <row r="8" spans="1:12" x14ac:dyDescent="0.3">
      <c r="A8" s="3" t="s">
        <v>19</v>
      </c>
      <c r="B8" s="19" t="s">
        <v>6</v>
      </c>
      <c r="C8" s="19"/>
      <c r="D8" s="19"/>
      <c r="E8" s="20" t="s">
        <v>61</v>
      </c>
      <c r="F8" s="20"/>
      <c r="G8" s="20"/>
      <c r="H8" s="20"/>
      <c r="I8" s="20"/>
      <c r="J8" s="20"/>
    </row>
    <row r="9" spans="1:12" ht="27.6" customHeight="1" x14ac:dyDescent="0.3">
      <c r="A9" s="3" t="s">
        <v>19</v>
      </c>
      <c r="B9" s="18" t="s">
        <v>40</v>
      </c>
      <c r="C9" s="19"/>
      <c r="D9" s="19"/>
      <c r="E9" s="56" t="s">
        <v>49</v>
      </c>
      <c r="F9" s="57"/>
      <c r="G9" s="14" t="s">
        <v>41</v>
      </c>
      <c r="H9" s="15"/>
      <c r="I9" s="56" t="s">
        <v>50</v>
      </c>
      <c r="J9" s="57"/>
    </row>
    <row r="10" spans="1:12" x14ac:dyDescent="0.3">
      <c r="A10" s="3" t="s">
        <v>19</v>
      </c>
      <c r="B10" s="18" t="s">
        <v>42</v>
      </c>
      <c r="C10" s="19"/>
      <c r="D10" s="19"/>
      <c r="E10" s="56" t="s">
        <v>51</v>
      </c>
      <c r="F10" s="57"/>
      <c r="G10" s="14" t="s">
        <v>43</v>
      </c>
      <c r="H10" s="58"/>
      <c r="I10" s="56" t="s">
        <v>49</v>
      </c>
      <c r="J10" s="57"/>
    </row>
    <row r="11" spans="1:12" x14ac:dyDescent="0.3">
      <c r="A11" s="3" t="s">
        <v>19</v>
      </c>
      <c r="B11" s="19" t="s">
        <v>7</v>
      </c>
      <c r="C11" s="19"/>
      <c r="D11" s="19"/>
      <c r="E11" s="55" t="s">
        <v>13</v>
      </c>
      <c r="F11" s="15"/>
      <c r="G11" s="55">
        <v>301</v>
      </c>
      <c r="H11" s="15"/>
      <c r="I11" s="55" t="s">
        <v>62</v>
      </c>
      <c r="J11" s="15"/>
    </row>
    <row r="12" spans="1:12" ht="28.8" customHeight="1" x14ac:dyDescent="0.3">
      <c r="A12" s="3" t="s">
        <v>19</v>
      </c>
      <c r="B12" s="28" t="s">
        <v>8</v>
      </c>
      <c r="C12" s="29"/>
      <c r="D12" s="30"/>
      <c r="E12" s="31" t="s">
        <v>15</v>
      </c>
      <c r="F12" s="31"/>
      <c r="G12" s="25" t="s">
        <v>52</v>
      </c>
      <c r="H12" s="26"/>
      <c r="I12" s="27">
        <f>(36.902+3.515+7.02)*10.764</f>
        <v>510.61186799999996</v>
      </c>
      <c r="J12" s="27"/>
      <c r="K12" s="1">
        <f>I12/10.764</f>
        <v>47.436999999999998</v>
      </c>
    </row>
    <row r="13" spans="1:12" hidden="1" x14ac:dyDescent="0.3">
      <c r="A13" s="3" t="s">
        <v>19</v>
      </c>
      <c r="B13" s="19" t="s">
        <v>9</v>
      </c>
      <c r="C13" s="19"/>
      <c r="D13" s="19"/>
      <c r="E13" s="53" t="s">
        <v>14</v>
      </c>
      <c r="F13" s="53"/>
      <c r="G13" s="53"/>
      <c r="H13" s="53"/>
      <c r="I13" s="53"/>
      <c r="J13" s="53"/>
    </row>
    <row r="14" spans="1:12" hidden="1" x14ac:dyDescent="0.3">
      <c r="A14" s="3" t="s">
        <v>19</v>
      </c>
      <c r="B14" s="19" t="s">
        <v>10</v>
      </c>
      <c r="C14" s="19"/>
      <c r="D14" s="19"/>
      <c r="E14" s="54">
        <f>E17</f>
        <v>0.3</v>
      </c>
      <c r="F14" s="54"/>
      <c r="G14" s="54"/>
      <c r="H14" s="54"/>
      <c r="I14" s="54"/>
      <c r="J14" s="54"/>
    </row>
    <row r="15" spans="1:12" hidden="1" x14ac:dyDescent="0.3">
      <c r="A15" s="3" t="s">
        <v>19</v>
      </c>
      <c r="B15" s="19" t="s">
        <v>11</v>
      </c>
      <c r="C15" s="19"/>
      <c r="D15" s="19"/>
      <c r="E15" s="19"/>
      <c r="F15" s="19"/>
      <c r="G15" s="19"/>
      <c r="H15" s="19"/>
      <c r="I15" s="19"/>
      <c r="J15" s="19"/>
    </row>
    <row r="16" spans="1:12" ht="33" hidden="1" customHeight="1" x14ac:dyDescent="0.3">
      <c r="A16" s="3" t="s">
        <v>19</v>
      </c>
      <c r="B16" s="19" t="s">
        <v>12</v>
      </c>
      <c r="C16" s="19"/>
      <c r="D16" s="19"/>
      <c r="E16" s="19"/>
      <c r="F16" s="19"/>
      <c r="G16" s="19"/>
      <c r="H16" s="19"/>
      <c r="I16" s="19"/>
      <c r="J16" s="19"/>
    </row>
    <row r="17" spans="1:12" hidden="1" x14ac:dyDescent="0.3">
      <c r="A17" s="3" t="s">
        <v>19</v>
      </c>
      <c r="B17" s="18" t="s">
        <v>20</v>
      </c>
      <c r="C17" s="19"/>
      <c r="D17" s="19"/>
      <c r="E17" s="24">
        <v>0.3</v>
      </c>
      <c r="F17" s="24"/>
      <c r="G17" s="24"/>
      <c r="H17" s="24"/>
      <c r="I17" s="24"/>
      <c r="J17" s="24"/>
    </row>
    <row r="18" spans="1:12" hidden="1" x14ac:dyDescent="0.3">
      <c r="A18" s="3" t="s">
        <v>19</v>
      </c>
      <c r="B18" s="18" t="s">
        <v>21</v>
      </c>
      <c r="C18" s="19"/>
      <c r="D18" s="19"/>
      <c r="E18" s="24">
        <f>E17+0.1</f>
        <v>0.4</v>
      </c>
      <c r="F18" s="24"/>
      <c r="G18" s="24"/>
      <c r="H18" s="24"/>
      <c r="I18" s="24"/>
      <c r="J18" s="24"/>
    </row>
    <row r="19" spans="1:12" ht="31.5" hidden="1" customHeight="1" x14ac:dyDescent="0.3">
      <c r="A19" s="3" t="s">
        <v>19</v>
      </c>
      <c r="B19" s="21" t="s">
        <v>16</v>
      </c>
      <c r="C19" s="22"/>
      <c r="D19" s="23"/>
      <c r="E19" s="24">
        <v>0.1</v>
      </c>
      <c r="F19" s="24"/>
      <c r="G19" s="24"/>
      <c r="H19" s="24"/>
      <c r="I19" s="24"/>
      <c r="J19" s="24"/>
    </row>
    <row r="20" spans="1:12" x14ac:dyDescent="0.3">
      <c r="A20" s="3" t="s">
        <v>19</v>
      </c>
      <c r="B20" s="18" t="s">
        <v>22</v>
      </c>
      <c r="C20" s="19"/>
      <c r="D20" s="19"/>
      <c r="E20" s="20">
        <v>13000</v>
      </c>
      <c r="F20" s="20"/>
      <c r="G20" s="20"/>
      <c r="H20" s="20"/>
      <c r="I20" s="20"/>
      <c r="J20" s="20"/>
      <c r="K20" s="1">
        <f>E20*I12</f>
        <v>6637954.2839999991</v>
      </c>
    </row>
    <row r="21" spans="1:12" x14ac:dyDescent="0.3">
      <c r="A21" s="49" t="s">
        <v>19</v>
      </c>
      <c r="B21" s="35" t="s">
        <v>38</v>
      </c>
      <c r="C21" s="36"/>
      <c r="D21" s="37"/>
      <c r="E21" s="43" t="s">
        <v>53</v>
      </c>
      <c r="F21" s="44"/>
      <c r="G21" s="44"/>
      <c r="H21" s="44"/>
      <c r="I21" s="44"/>
      <c r="J21" s="45"/>
    </row>
    <row r="22" spans="1:12" x14ac:dyDescent="0.3">
      <c r="A22" s="50"/>
      <c r="B22" s="40" t="s">
        <v>39</v>
      </c>
      <c r="C22" s="41"/>
      <c r="D22" s="42"/>
      <c r="E22" s="46"/>
      <c r="F22" s="47"/>
      <c r="G22" s="47"/>
      <c r="H22" s="47"/>
      <c r="I22" s="47"/>
      <c r="J22" s="48"/>
    </row>
    <row r="23" spans="1:12" ht="17.399999999999999" customHeight="1" x14ac:dyDescent="0.3">
      <c r="A23" s="3" t="s">
        <v>19</v>
      </c>
      <c r="B23" s="13" t="s">
        <v>24</v>
      </c>
      <c r="C23" s="13"/>
      <c r="D23" s="13"/>
      <c r="E23" s="38">
        <f>E20*I12</f>
        <v>6637954.2839999991</v>
      </c>
      <c r="F23" s="38"/>
      <c r="G23" s="38"/>
      <c r="H23" s="38"/>
      <c r="I23" s="38"/>
      <c r="J23" s="38"/>
      <c r="K23" s="11"/>
      <c r="L23" s="11"/>
    </row>
    <row r="24" spans="1:12" ht="30" customHeight="1" x14ac:dyDescent="0.3">
      <c r="A24" s="3" t="s">
        <v>19</v>
      </c>
      <c r="B24" s="13" t="s">
        <v>45</v>
      </c>
      <c r="C24" s="13"/>
      <c r="D24" s="13"/>
      <c r="E24" s="16">
        <f>58800/10.764</f>
        <v>5462.6532887402454</v>
      </c>
      <c r="F24" s="17"/>
      <c r="G24" s="14" t="s">
        <v>46</v>
      </c>
      <c r="H24" s="15"/>
      <c r="I24" s="16">
        <f>E20*0.8</f>
        <v>10400</v>
      </c>
      <c r="J24" s="17"/>
      <c r="K24" s="11"/>
      <c r="L24" s="11"/>
    </row>
    <row r="25" spans="1:12" x14ac:dyDescent="0.3">
      <c r="A25" s="34" t="s">
        <v>26</v>
      </c>
      <c r="B25" s="34"/>
      <c r="C25" s="34"/>
      <c r="D25" s="34"/>
      <c r="E25" s="34"/>
      <c r="F25" s="34"/>
      <c r="G25" s="34"/>
      <c r="H25" s="34"/>
      <c r="I25" s="34"/>
      <c r="J25" s="34"/>
    </row>
    <row r="26" spans="1:12" ht="29.4" customHeight="1" x14ac:dyDescent="0.3">
      <c r="A26" s="12" t="s">
        <v>19</v>
      </c>
      <c r="B26" s="21" t="s">
        <v>27</v>
      </c>
      <c r="C26" s="23"/>
      <c r="D26" s="39" t="s">
        <v>28</v>
      </c>
      <c r="E26" s="39"/>
      <c r="F26" s="18" t="s">
        <v>29</v>
      </c>
      <c r="G26" s="18"/>
      <c r="H26" s="18"/>
      <c r="I26" s="51" t="s">
        <v>30</v>
      </c>
      <c r="J26" s="52"/>
    </row>
    <row r="27" spans="1:12" ht="28.8" customHeight="1" x14ac:dyDescent="0.3">
      <c r="A27" s="12" t="s">
        <v>19</v>
      </c>
      <c r="B27" s="21" t="s">
        <v>31</v>
      </c>
      <c r="C27" s="23"/>
      <c r="D27" s="39" t="s">
        <v>30</v>
      </c>
      <c r="E27" s="39"/>
      <c r="F27" s="65" t="s">
        <v>32</v>
      </c>
      <c r="G27" s="65"/>
      <c r="H27" s="65"/>
      <c r="I27" s="51" t="s">
        <v>30</v>
      </c>
      <c r="J27" s="52"/>
    </row>
    <row r="28" spans="1:12" ht="28.8" customHeight="1" x14ac:dyDescent="0.3">
      <c r="A28" s="12" t="s">
        <v>19</v>
      </c>
      <c r="B28" s="21" t="s">
        <v>33</v>
      </c>
      <c r="C28" s="23"/>
      <c r="D28" s="39" t="s">
        <v>34</v>
      </c>
      <c r="E28" s="39"/>
      <c r="F28" s="18" t="s">
        <v>35</v>
      </c>
      <c r="G28" s="18"/>
      <c r="H28" s="18"/>
      <c r="I28" s="51" t="s">
        <v>36</v>
      </c>
      <c r="J28" s="52"/>
    </row>
    <row r="29" spans="1:12" ht="76.8" customHeight="1" x14ac:dyDescent="0.3">
      <c r="A29" s="3" t="s">
        <v>19</v>
      </c>
      <c r="B29" s="60" t="s">
        <v>37</v>
      </c>
      <c r="C29" s="61"/>
      <c r="D29" s="62" t="s">
        <v>63</v>
      </c>
      <c r="E29" s="63"/>
      <c r="F29" s="63"/>
      <c r="G29" s="63"/>
      <c r="H29" s="63"/>
      <c r="I29" s="63"/>
      <c r="J29" s="64"/>
      <c r="K29" s="1" t="e">
        <f>#REF!-14800000</f>
        <v>#REF!</v>
      </c>
    </row>
    <row r="30" spans="1:12" x14ac:dyDescent="0.3">
      <c r="A30" s="34" t="s">
        <v>18</v>
      </c>
      <c r="B30" s="34"/>
      <c r="C30" s="34"/>
      <c r="D30" s="34"/>
      <c r="E30" s="34"/>
      <c r="F30" s="34"/>
      <c r="G30" s="34"/>
      <c r="H30" s="34"/>
      <c r="I30" s="34"/>
      <c r="J30" s="34"/>
    </row>
    <row r="31" spans="1:12" x14ac:dyDescent="0.3">
      <c r="A31" s="4"/>
      <c r="B31" s="5"/>
      <c r="C31" s="5"/>
      <c r="D31" s="5"/>
      <c r="E31" s="5"/>
      <c r="F31" s="5"/>
      <c r="G31" s="5"/>
      <c r="H31" s="5"/>
      <c r="I31" s="5"/>
      <c r="J31" s="6"/>
    </row>
    <row r="32" spans="1:12" x14ac:dyDescent="0.3">
      <c r="A32" s="8"/>
      <c r="B32" s="7"/>
      <c r="C32" s="7"/>
      <c r="D32" s="7"/>
      <c r="E32" s="7"/>
      <c r="F32" s="7"/>
      <c r="G32" s="7"/>
      <c r="H32" s="7"/>
      <c r="I32" s="7"/>
      <c r="J32" s="9"/>
    </row>
    <row r="33" spans="1:10" x14ac:dyDescent="0.3">
      <c r="A33" s="8"/>
      <c r="B33" s="7"/>
      <c r="C33" s="7"/>
      <c r="D33" s="7"/>
      <c r="E33" s="7"/>
      <c r="F33" s="7"/>
      <c r="G33" s="7"/>
      <c r="H33" s="7"/>
      <c r="I33" s="7"/>
      <c r="J33" s="9"/>
    </row>
    <row r="34" spans="1:10" x14ac:dyDescent="0.3">
      <c r="A34" s="8"/>
      <c r="B34" s="7"/>
      <c r="C34" s="7"/>
      <c r="D34" s="7"/>
      <c r="E34" s="7"/>
      <c r="F34" s="7"/>
      <c r="G34" s="7"/>
      <c r="H34" s="7"/>
      <c r="I34" s="7"/>
      <c r="J34" s="9"/>
    </row>
    <row r="35" spans="1:10" x14ac:dyDescent="0.3">
      <c r="A35" s="8"/>
      <c r="B35" s="7"/>
      <c r="C35" s="7"/>
      <c r="D35" s="7"/>
      <c r="E35" s="7"/>
      <c r="F35" s="7"/>
      <c r="J35" s="10"/>
    </row>
    <row r="36" spans="1:10" x14ac:dyDescent="0.3">
      <c r="A36" s="8"/>
      <c r="B36" s="7"/>
      <c r="C36" s="7"/>
      <c r="D36" s="7"/>
      <c r="E36" s="7"/>
      <c r="F36" s="7"/>
      <c r="J36" s="10"/>
    </row>
    <row r="37" spans="1:10" x14ac:dyDescent="0.3">
      <c r="A37" s="8"/>
      <c r="B37" s="7"/>
      <c r="C37" s="7"/>
      <c r="D37" s="7"/>
      <c r="E37" s="7"/>
      <c r="F37" s="7"/>
      <c r="J37" s="10"/>
    </row>
    <row r="38" spans="1:10" x14ac:dyDescent="0.3">
      <c r="A38" s="8"/>
      <c r="B38" s="7"/>
      <c r="C38" s="7"/>
      <c r="D38" s="7"/>
      <c r="E38" s="7"/>
      <c r="F38" s="7"/>
      <c r="J38" s="10"/>
    </row>
    <row r="39" spans="1:10" x14ac:dyDescent="0.3">
      <c r="A39" s="8"/>
      <c r="B39" s="7"/>
      <c r="C39" s="7"/>
      <c r="D39" s="7"/>
      <c r="E39" s="7"/>
      <c r="F39" s="7"/>
      <c r="J39" s="10"/>
    </row>
    <row r="40" spans="1:10" x14ac:dyDescent="0.3">
      <c r="A40" s="8"/>
      <c r="B40" s="7"/>
      <c r="C40" s="7"/>
      <c r="D40" s="7"/>
      <c r="E40" s="7"/>
      <c r="F40" s="7"/>
      <c r="J40" s="10"/>
    </row>
    <row r="41" spans="1:10" ht="6" customHeight="1" x14ac:dyDescent="0.3">
      <c r="A41" s="8"/>
      <c r="B41" s="7"/>
      <c r="C41" s="7"/>
      <c r="D41" s="7"/>
      <c r="E41" s="7"/>
      <c r="F41" s="7"/>
      <c r="J41" s="10"/>
    </row>
    <row r="42" spans="1:10" x14ac:dyDescent="0.3">
      <c r="A42" s="8"/>
      <c r="B42" s="7"/>
      <c r="C42" s="7"/>
      <c r="D42" s="7"/>
      <c r="E42" s="7"/>
      <c r="F42" s="7"/>
      <c r="J42" s="10"/>
    </row>
    <row r="43" spans="1:10" x14ac:dyDescent="0.3">
      <c r="A43" s="32" t="s">
        <v>44</v>
      </c>
      <c r="B43" s="32"/>
      <c r="C43" s="32"/>
      <c r="D43" s="32"/>
      <c r="E43" s="33"/>
      <c r="F43" s="33"/>
      <c r="G43" s="33"/>
      <c r="H43" s="33"/>
      <c r="I43" s="33"/>
      <c r="J43" s="33"/>
    </row>
    <row r="44" spans="1:10" ht="10.8" customHeight="1" x14ac:dyDescent="0.3">
      <c r="A44" s="32"/>
      <c r="B44" s="32"/>
      <c r="C44" s="32"/>
      <c r="D44" s="32"/>
      <c r="E44" s="33"/>
      <c r="F44" s="33"/>
      <c r="G44" s="33"/>
      <c r="H44" s="33"/>
      <c r="I44" s="33"/>
      <c r="J44" s="33"/>
    </row>
    <row r="45" spans="1:10" x14ac:dyDescent="0.3">
      <c r="A45" s="32"/>
      <c r="B45" s="32"/>
      <c r="C45" s="32"/>
      <c r="D45" s="32"/>
      <c r="E45" s="33"/>
      <c r="F45" s="33"/>
      <c r="G45" s="33"/>
      <c r="H45" s="33"/>
      <c r="I45" s="33"/>
      <c r="J45" s="33"/>
    </row>
  </sheetData>
  <mergeCells count="75">
    <mergeCell ref="B29:C29"/>
    <mergeCell ref="D29:J29"/>
    <mergeCell ref="F27:H27"/>
    <mergeCell ref="I27:J27"/>
    <mergeCell ref="B28:C28"/>
    <mergeCell ref="D28:E28"/>
    <mergeCell ref="F28:H28"/>
    <mergeCell ref="I28:J28"/>
    <mergeCell ref="B2:D2"/>
    <mergeCell ref="E2:J2"/>
    <mergeCell ref="A1:J1"/>
    <mergeCell ref="B4:D4"/>
    <mergeCell ref="E4:J4"/>
    <mergeCell ref="G10:H10"/>
    <mergeCell ref="I10:J10"/>
    <mergeCell ref="B5:D5"/>
    <mergeCell ref="E5:J5"/>
    <mergeCell ref="B6:D6"/>
    <mergeCell ref="E6:J6"/>
    <mergeCell ref="B7:D7"/>
    <mergeCell ref="E7:J7"/>
    <mergeCell ref="B13:D13"/>
    <mergeCell ref="E13:J13"/>
    <mergeCell ref="B14:D14"/>
    <mergeCell ref="E14:J14"/>
    <mergeCell ref="B8:D8"/>
    <mergeCell ref="E8:J8"/>
    <mergeCell ref="B11:D11"/>
    <mergeCell ref="E11:F11"/>
    <mergeCell ref="G11:H11"/>
    <mergeCell ref="I11:J11"/>
    <mergeCell ref="B9:D9"/>
    <mergeCell ref="E9:F9"/>
    <mergeCell ref="G9:H9"/>
    <mergeCell ref="I9:J9"/>
    <mergeCell ref="B10:D10"/>
    <mergeCell ref="E10:F10"/>
    <mergeCell ref="A43:D45"/>
    <mergeCell ref="E43:J45"/>
    <mergeCell ref="A30:J30"/>
    <mergeCell ref="B21:D21"/>
    <mergeCell ref="B23:D23"/>
    <mergeCell ref="E23:J23"/>
    <mergeCell ref="A25:J25"/>
    <mergeCell ref="B26:C26"/>
    <mergeCell ref="D26:E26"/>
    <mergeCell ref="B22:D22"/>
    <mergeCell ref="E21:J22"/>
    <mergeCell ref="A21:A22"/>
    <mergeCell ref="F26:H26"/>
    <mergeCell ref="I26:J26"/>
    <mergeCell ref="B27:C27"/>
    <mergeCell ref="D27:E27"/>
    <mergeCell ref="B15:D15"/>
    <mergeCell ref="E15:J15"/>
    <mergeCell ref="B3:D3"/>
    <mergeCell ref="E3:J3"/>
    <mergeCell ref="B19:D19"/>
    <mergeCell ref="E19:J19"/>
    <mergeCell ref="G12:H12"/>
    <mergeCell ref="I12:J12"/>
    <mergeCell ref="B12:D12"/>
    <mergeCell ref="E12:F12"/>
    <mergeCell ref="B16:D16"/>
    <mergeCell ref="E16:J16"/>
    <mergeCell ref="B17:D17"/>
    <mergeCell ref="E17:J17"/>
    <mergeCell ref="B18:D18"/>
    <mergeCell ref="E18:J18"/>
    <mergeCell ref="B24:D24"/>
    <mergeCell ref="E24:F24"/>
    <mergeCell ref="G24:H24"/>
    <mergeCell ref="I24:J24"/>
    <mergeCell ref="B20:D20"/>
    <mergeCell ref="E20:J20"/>
  </mergeCells>
  <dataValidations count="5">
    <dataValidation type="list" allowBlank="1" showInputMessage="1" showErrorMessage="1" sqref="E11" xr:uid="{00000000-0002-0000-0000-000000000000}">
      <formula1>"Flat,Plot,Villa,Independent House,Shop "</formula1>
    </dataValidation>
    <dataValidation type="list" allowBlank="1" showInputMessage="1" showErrorMessage="1" sqref="E13:J13" xr:uid="{00000000-0002-0000-0000-000002000000}">
      <formula1>"Under Construction,Not Applicable,Years"</formula1>
    </dataValidation>
    <dataValidation type="list" allowBlank="1" showInputMessage="1" showErrorMessage="1" sqref="I11:J11" xr:uid="{00000000-0002-0000-0000-000003000000}">
      <formula1>"1BHK,2BHK,3BHK,4BHK,5BHK,Shop,Plot,Office,Commercial,Penthouse,Duplex"</formula1>
    </dataValidation>
    <dataValidation type="list" allowBlank="1" showInputMessage="1" showErrorMessage="1" sqref="B22:D22" xr:uid="{2B8F2C79-2D52-4FED-82E7-C5A902CE47C5}">
      <formula1>"(NIL Parking),(Parking 01 No.),(Parking 02 Nos.),(Parking 03 Nos.)"</formula1>
    </dataValidation>
    <dataValidation type="list" allowBlank="1" showInputMessage="1" showErrorMessage="1" sqref="G12:H12" xr:uid="{1B8344AF-1405-498B-9AE1-0F7998A76F20}">
      <formula1>"Carpet Area + Terrace Area,Builtup Area,Saleable Area,Plot Area"</formula1>
    </dataValidation>
  </dataValidations>
  <pageMargins left="0.39370078740157483" right="0.39370078740157483" top="0.78740157480314965" bottom="0.19685039370078741" header="0.31496062992125984" footer="0.31496062992125984"/>
  <pageSetup fitToHeight="0" orientation="portrait" r:id="rId1"/>
  <headerFooter>
    <oddHeader>&amp;C&amp;G</oddHeader>
    <oddFooter>&amp;LRef No: &amp;F&amp;R&amp;P</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AB624-1A73-4DEC-9C0B-AD11F759DE9C}">
  <dimension ref="G8:M19"/>
  <sheetViews>
    <sheetView workbookViewId="0">
      <selection activeCell="G15" sqref="G15"/>
    </sheetView>
  </sheetViews>
  <sheetFormatPr defaultRowHeight="14.4" x14ac:dyDescent="0.3"/>
  <cols>
    <col min="7" max="7" width="35.5546875" customWidth="1"/>
  </cols>
  <sheetData>
    <row r="8" spans="7:12" x14ac:dyDescent="0.3">
      <c r="G8">
        <v>412</v>
      </c>
      <c r="H8">
        <v>5300000</v>
      </c>
      <c r="I8">
        <f>H8/G8</f>
        <v>12864.077669902912</v>
      </c>
      <c r="J8" t="s">
        <v>58</v>
      </c>
    </row>
    <row r="9" spans="7:12" x14ac:dyDescent="0.3">
      <c r="L9">
        <f>8500*1.5</f>
        <v>12750</v>
      </c>
    </row>
    <row r="12" spans="7:12" x14ac:dyDescent="0.3">
      <c r="G12" t="s">
        <v>57</v>
      </c>
      <c r="H12" t="s">
        <v>56</v>
      </c>
    </row>
    <row r="16" spans="7:12" x14ac:dyDescent="0.3">
      <c r="J16" t="s">
        <v>59</v>
      </c>
    </row>
    <row r="18" spans="10:13" x14ac:dyDescent="0.3">
      <c r="J18">
        <v>1050</v>
      </c>
      <c r="K18">
        <f>J18/1.2</f>
        <v>875</v>
      </c>
      <c r="L18">
        <v>11500000</v>
      </c>
      <c r="M18">
        <f>L18/K18</f>
        <v>13142.857142857143</v>
      </c>
    </row>
    <row r="19" spans="10:13" x14ac:dyDescent="0.3">
      <c r="J19">
        <v>1165</v>
      </c>
      <c r="K19">
        <f>J19/1.2</f>
        <v>970.83333333333337</v>
      </c>
      <c r="L19">
        <v>10000000</v>
      </c>
      <c r="M19">
        <f>L19/K19</f>
        <v>10300.429184549355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Sawant</dc:creator>
  <cp:lastModifiedBy>USER</cp:lastModifiedBy>
  <cp:lastPrinted>2025-08-30T09:18:11Z</cp:lastPrinted>
  <dcterms:created xsi:type="dcterms:W3CDTF">2024-10-09T13:14:43Z</dcterms:created>
  <dcterms:modified xsi:type="dcterms:W3CDTF">2025-08-30T09:46:04Z</dcterms:modified>
</cp:coreProperties>
</file>