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Sept 2025\13-09-2025\"/>
    </mc:Choice>
  </mc:AlternateContent>
  <bookViews>
    <workbookView xWindow="0" yWindow="0" windowWidth="19200" windowHeight="6930" tabRatio="932"/>
  </bookViews>
  <sheets>
    <sheet name="Poddar Wondercity Phase - IV" sheetId="7" r:id="rId1"/>
  </sheets>
  <definedNames>
    <definedName name="_xlnm.Print_Area" localSheetId="0">'Poddar Wondercity Phase - IV'!$A$1:$G$263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7" l="1"/>
  <c r="I112" i="7" l="1"/>
  <c r="I113" i="7"/>
  <c r="I114" i="7"/>
  <c r="I115" i="7"/>
  <c r="I116" i="7"/>
  <c r="I111" i="7"/>
  <c r="D65" i="7" l="1"/>
  <c r="K64" i="7"/>
  <c r="D64" i="7"/>
  <c r="K63" i="7"/>
  <c r="D63" i="7"/>
  <c r="K62" i="7"/>
  <c r="D62" i="7"/>
  <c r="K61" i="7"/>
  <c r="D61" i="7"/>
  <c r="D60" i="7"/>
  <c r="K59" i="7"/>
  <c r="D59" i="7"/>
  <c r="K58" i="7"/>
  <c r="D58" i="7"/>
  <c r="D57" i="7"/>
  <c r="G56" i="7"/>
  <c r="D56" i="7"/>
  <c r="I52" i="7"/>
  <c r="C54" i="7" s="1"/>
  <c r="E56" i="7" s="1"/>
  <c r="C166" i="7" l="1"/>
</calcChain>
</file>

<file path=xl/sharedStrings.xml><?xml version="1.0" encoding="utf-8"?>
<sst xmlns="http://schemas.openxmlformats.org/spreadsheetml/2006/main" count="320" uniqueCount="185">
  <si>
    <r>
      <rPr>
        <b/>
        <sz val="11"/>
        <rFont val="Times New Roman"/>
        <family val="1"/>
      </rPr>
      <t>Valuation Report</t>
    </r>
  </si>
  <si>
    <r>
      <rPr>
        <sz val="11"/>
        <rFont val="Times New Roman"/>
        <family val="1"/>
      </rPr>
      <t>Date:</t>
    </r>
  </si>
  <si>
    <r>
      <rPr>
        <sz val="11"/>
        <rFont val="Times New Roman"/>
        <family val="1"/>
      </rPr>
      <t>CPC Name:</t>
    </r>
  </si>
  <si>
    <r>
      <rPr>
        <sz val="11"/>
        <rFont val="Times New Roman"/>
        <family val="1"/>
      </rPr>
      <t>Axis Sanpada</t>
    </r>
  </si>
  <si>
    <r>
      <rPr>
        <sz val="11"/>
        <rFont val="Times New Roman"/>
        <family val="1"/>
      </rPr>
      <t>Date Of Property Visit</t>
    </r>
  </si>
  <si>
    <r>
      <rPr>
        <sz val="11"/>
        <rFont val="Times New Roman"/>
        <family val="1"/>
      </rPr>
      <t>Name of the builder group</t>
    </r>
  </si>
  <si>
    <r>
      <rPr>
        <sz val="11"/>
        <rFont val="Times New Roman"/>
        <family val="1"/>
      </rPr>
      <t>M/s.Poddar Housing and Development Limited</t>
    </r>
  </si>
  <si>
    <r>
      <rPr>
        <sz val="11"/>
        <rFont val="Times New Roman"/>
        <family val="1"/>
      </rPr>
      <t>Name of the builder company</t>
    </r>
  </si>
  <si>
    <r>
      <rPr>
        <sz val="11"/>
        <rFont val="Times New Roman"/>
        <family val="1"/>
      </rPr>
      <t>Name of the Project</t>
    </r>
  </si>
  <si>
    <r>
      <rPr>
        <sz val="11"/>
        <rFont val="Times New Roman"/>
        <family val="1"/>
      </rPr>
      <t>Name / No of the Building</t>
    </r>
  </si>
  <si>
    <r>
      <rPr>
        <sz val="11"/>
        <rFont val="Times New Roman"/>
        <family val="1"/>
      </rPr>
      <t>Docouments Provided</t>
    </r>
  </si>
  <si>
    <r>
      <rPr>
        <sz val="11"/>
        <rFont val="Times New Roman"/>
        <family val="1"/>
      </rPr>
      <t>Approved Layout, Approved Building Plan, CC</t>
    </r>
  </si>
  <si>
    <r>
      <rPr>
        <sz val="11"/>
        <rFont val="Times New Roman"/>
        <family val="1"/>
      </rPr>
      <t>RERA No.</t>
    </r>
  </si>
  <si>
    <r>
      <rPr>
        <sz val="11"/>
        <rFont val="Times New Roman"/>
        <family val="1"/>
      </rPr>
      <t>Project location details</t>
    </r>
  </si>
  <si>
    <r>
      <rPr>
        <sz val="11"/>
        <rFont val="Times New Roman"/>
        <family val="1"/>
      </rPr>
      <t>S No</t>
    </r>
  </si>
  <si>
    <r>
      <rPr>
        <sz val="11"/>
        <rFont val="Times New Roman"/>
        <family val="1"/>
      </rPr>
      <t>Locality</t>
    </r>
  </si>
  <si>
    <r>
      <rPr>
        <sz val="11"/>
        <rFont val="Times New Roman"/>
        <family val="1"/>
      </rPr>
      <t>Badlapur</t>
    </r>
  </si>
  <si>
    <r>
      <rPr>
        <sz val="11"/>
        <rFont val="Times New Roman"/>
        <family val="1"/>
      </rPr>
      <t>Road</t>
    </r>
  </si>
  <si>
    <r>
      <rPr>
        <sz val="11"/>
        <rFont val="Times New Roman"/>
        <family val="1"/>
      </rPr>
      <t>Neral - Badlapur Road</t>
    </r>
  </si>
  <si>
    <r>
      <rPr>
        <sz val="11"/>
        <rFont val="Times New Roman"/>
        <family val="1"/>
      </rPr>
      <t>District</t>
    </r>
  </si>
  <si>
    <r>
      <rPr>
        <sz val="11"/>
        <rFont val="Times New Roman"/>
        <family val="1"/>
      </rPr>
      <t>Thane</t>
    </r>
  </si>
  <si>
    <r>
      <rPr>
        <sz val="11"/>
        <rFont val="Times New Roman"/>
        <family val="1"/>
      </rPr>
      <t>City</t>
    </r>
  </si>
  <si>
    <r>
      <rPr>
        <sz val="11"/>
        <rFont val="Times New Roman"/>
        <family val="1"/>
      </rPr>
      <t>Ambernath</t>
    </r>
  </si>
  <si>
    <r>
      <rPr>
        <sz val="11"/>
        <rFont val="Times New Roman"/>
        <family val="1"/>
      </rPr>
      <t>Pin Code</t>
    </r>
  </si>
  <si>
    <r>
      <rPr>
        <sz val="11"/>
        <rFont val="Times New Roman"/>
        <family val="1"/>
      </rPr>
      <t>Near by Landmark</t>
    </r>
  </si>
  <si>
    <r>
      <rPr>
        <sz val="11"/>
        <rFont val="Times New Roman"/>
        <family val="1"/>
      </rPr>
      <t>Distance from city centre:</t>
    </r>
  </si>
  <si>
    <r>
      <rPr>
        <sz val="11"/>
        <rFont val="Times New Roman"/>
        <family val="1"/>
      </rPr>
      <t>About 5.6 Km from Badlapur Railway Station</t>
    </r>
  </si>
  <si>
    <r>
      <rPr>
        <sz val="11"/>
        <rFont val="Times New Roman"/>
        <family val="1"/>
      </rPr>
      <t xml:space="preserve">Accessibility to the Project from the City:
</t>
    </r>
    <r>
      <rPr>
        <sz val="11"/>
        <rFont val="Times New Roman"/>
        <family val="1"/>
      </rPr>
      <t>(Proximity to civic amenities like school, hospital,</t>
    </r>
  </si>
  <si>
    <r>
      <rPr>
        <sz val="11"/>
        <rFont val="Times New Roman"/>
        <family val="1"/>
      </rPr>
      <t>all available at  1 to 2 km.</t>
    </r>
  </si>
  <si>
    <r>
      <rPr>
        <sz val="11"/>
        <rFont val="Times New Roman"/>
        <family val="1"/>
      </rPr>
      <t xml:space="preserve">Does property have Electricity / Water / Drainage
</t>
    </r>
    <r>
      <rPr>
        <sz val="11"/>
        <rFont val="Times New Roman"/>
        <family val="1"/>
      </rPr>
      <t>Connection</t>
    </r>
  </si>
  <si>
    <r>
      <rPr>
        <sz val="11"/>
        <rFont val="Times New Roman"/>
        <family val="1"/>
      </rPr>
      <t>Yes</t>
    </r>
  </si>
  <si>
    <r>
      <rPr>
        <sz val="11"/>
        <rFont val="Times New Roman"/>
        <family val="1"/>
      </rPr>
      <t>Class of locality</t>
    </r>
  </si>
  <si>
    <r>
      <rPr>
        <sz val="11"/>
        <rFont val="Times New Roman"/>
        <family val="1"/>
      </rPr>
      <t>Middle Class</t>
    </r>
  </si>
  <si>
    <r>
      <rPr>
        <sz val="11"/>
        <rFont val="Times New Roman"/>
        <family val="1"/>
      </rPr>
      <t>Nature of land with topographical condtion</t>
    </r>
  </si>
  <si>
    <r>
      <rPr>
        <sz val="11"/>
        <rFont val="Times New Roman"/>
        <family val="1"/>
      </rPr>
      <t>Plane</t>
    </r>
  </si>
  <si>
    <r>
      <rPr>
        <sz val="11"/>
        <rFont val="Times New Roman"/>
        <family val="1"/>
      </rPr>
      <t>Nature of the locality</t>
    </r>
  </si>
  <si>
    <r>
      <rPr>
        <sz val="11"/>
        <rFont val="Times New Roman"/>
        <family val="1"/>
      </rPr>
      <t>Developing</t>
    </r>
  </si>
  <si>
    <r>
      <rPr>
        <sz val="11"/>
        <rFont val="Times New Roman"/>
        <family val="1"/>
      </rPr>
      <t>Quality of infrastructure in vicinity</t>
    </r>
  </si>
  <si>
    <r>
      <rPr>
        <sz val="11"/>
        <rFont val="Times New Roman"/>
        <family val="1"/>
      </rPr>
      <t>Good</t>
    </r>
  </si>
  <si>
    <r>
      <rPr>
        <sz val="11"/>
        <rFont val="Times New Roman"/>
        <family val="1"/>
      </rPr>
      <t>Boundaries</t>
    </r>
  </si>
  <si>
    <r>
      <rPr>
        <sz val="11"/>
        <rFont val="Times New Roman"/>
        <family val="1"/>
      </rPr>
      <t>East</t>
    </r>
  </si>
  <si>
    <r>
      <rPr>
        <sz val="11"/>
        <rFont val="Times New Roman"/>
        <family val="1"/>
      </rPr>
      <t>West</t>
    </r>
  </si>
  <si>
    <r>
      <rPr>
        <sz val="11"/>
        <rFont val="Times New Roman"/>
        <family val="1"/>
      </rPr>
      <t>South</t>
    </r>
  </si>
  <si>
    <r>
      <rPr>
        <sz val="11"/>
        <rFont val="Times New Roman"/>
        <family val="1"/>
      </rPr>
      <t>North</t>
    </r>
  </si>
  <si>
    <r>
      <rPr>
        <sz val="11"/>
        <rFont val="Times New Roman"/>
        <family val="1"/>
      </rPr>
      <t>As per deed</t>
    </r>
  </si>
  <si>
    <r>
      <rPr>
        <sz val="11"/>
        <rFont val="Times New Roman"/>
        <family val="1"/>
      </rPr>
      <t>NA</t>
    </r>
  </si>
  <si>
    <r>
      <rPr>
        <sz val="11"/>
        <rFont val="Times New Roman"/>
        <family val="1"/>
      </rPr>
      <t>At site</t>
    </r>
  </si>
  <si>
    <r>
      <rPr>
        <sz val="11"/>
        <rFont val="Times New Roman"/>
        <family val="1"/>
      </rPr>
      <t>Open Space</t>
    </r>
  </si>
  <si>
    <r>
      <rPr>
        <sz val="11"/>
        <rFont val="Times New Roman"/>
        <family val="1"/>
      </rPr>
      <t>School</t>
    </r>
  </si>
  <si>
    <r>
      <rPr>
        <sz val="11"/>
        <rFont val="Times New Roman"/>
        <family val="1"/>
      </rPr>
      <t>Does the boundaries at site match, as mentioned in the Docoumentation: NA</t>
    </r>
  </si>
  <si>
    <r>
      <rPr>
        <sz val="11"/>
        <rFont val="Times New Roman"/>
        <family val="1"/>
      </rPr>
      <t>Type of Structure : RCC Frame Structure</t>
    </r>
  </si>
  <si>
    <r>
      <rPr>
        <sz val="11"/>
        <rFont val="Times New Roman"/>
        <family val="1"/>
      </rPr>
      <t>Latitude &amp; Longitude</t>
    </r>
  </si>
  <si>
    <r>
      <rPr>
        <sz val="11"/>
        <rFont val="Times New Roman"/>
        <family val="1"/>
      </rPr>
      <t>Latitude</t>
    </r>
  </si>
  <si>
    <r>
      <rPr>
        <sz val="11"/>
        <rFont val="Times New Roman"/>
        <family val="1"/>
      </rPr>
      <t>Longitude</t>
    </r>
  </si>
  <si>
    <r>
      <rPr>
        <b/>
        <sz val="11"/>
        <rFont val="Times New Roman"/>
        <family val="1"/>
      </rPr>
      <t>Approval details:</t>
    </r>
  </si>
  <si>
    <r>
      <rPr>
        <sz val="11"/>
        <rFont val="Times New Roman"/>
        <family val="1"/>
      </rPr>
      <t>Approved usage of the Property:</t>
    </r>
  </si>
  <si>
    <r>
      <rPr>
        <sz val="11"/>
        <rFont val="Times New Roman"/>
        <family val="1"/>
      </rPr>
      <t>Residential</t>
    </r>
  </si>
  <si>
    <r>
      <rPr>
        <sz val="11"/>
        <rFont val="Times New Roman"/>
        <family val="1"/>
      </rPr>
      <t>(Restrictive Covenants in regard to Land Use, if any)</t>
    </r>
  </si>
  <si>
    <r>
      <rPr>
        <sz val="11"/>
        <rFont val="Times New Roman"/>
        <family val="1"/>
      </rPr>
      <t>No</t>
    </r>
  </si>
  <si>
    <r>
      <rPr>
        <b/>
        <sz val="11"/>
        <rFont val="Times New Roman"/>
        <family val="1"/>
      </rPr>
      <t>Area Statement Details :</t>
    </r>
  </si>
  <si>
    <r>
      <rPr>
        <sz val="11"/>
        <rFont val="Times New Roman"/>
        <family val="1"/>
      </rPr>
      <t>Total land area of the project in Sq. Mt.</t>
    </r>
  </si>
  <si>
    <r>
      <rPr>
        <sz val="11"/>
        <rFont val="Times New Roman"/>
        <family val="1"/>
      </rPr>
      <t>Permissible FSI</t>
    </r>
  </si>
  <si>
    <r>
      <rPr>
        <sz val="11"/>
        <rFont val="Times New Roman"/>
        <family val="1"/>
      </rPr>
      <t>Permissible TDR/Paid FSI</t>
    </r>
  </si>
  <si>
    <r>
      <rPr>
        <sz val="11"/>
        <rFont val="Times New Roman"/>
        <family val="1"/>
      </rPr>
      <t>Total FSI availaible for the project</t>
    </r>
  </si>
  <si>
    <r>
      <rPr>
        <sz val="11"/>
        <rFont val="Times New Roman"/>
        <family val="1"/>
      </rPr>
      <t>Total Approved Builtup area of the project in Sq. Mt.</t>
    </r>
  </si>
  <si>
    <r>
      <rPr>
        <sz val="11"/>
        <rFont val="Times New Roman"/>
        <family val="1"/>
      </rPr>
      <t>Total number of Buildings</t>
    </r>
  </si>
  <si>
    <r>
      <rPr>
        <b/>
        <sz val="11"/>
        <rFont val="Times New Roman"/>
        <family val="1"/>
      </rPr>
      <t>Approval Detail : Plan approval</t>
    </r>
  </si>
  <si>
    <r>
      <rPr>
        <sz val="11"/>
        <rFont val="Times New Roman"/>
        <family val="1"/>
      </rPr>
      <t>Layout Approval No</t>
    </r>
  </si>
  <si>
    <r>
      <rPr>
        <sz val="11"/>
        <rFont val="Times New Roman"/>
        <family val="1"/>
      </rPr>
      <t>A.M.V.B.P.KS/PMAY/60/2019</t>
    </r>
  </si>
  <si>
    <r>
      <rPr>
        <sz val="11"/>
        <rFont val="Times New Roman"/>
        <family val="1"/>
      </rPr>
      <t>Dated</t>
    </r>
  </si>
  <si>
    <r>
      <rPr>
        <sz val="11"/>
        <rFont val="Times New Roman"/>
        <family val="1"/>
      </rPr>
      <t>06/03/2019.</t>
    </r>
  </si>
  <si>
    <r>
      <rPr>
        <sz val="11"/>
        <rFont val="Times New Roman"/>
        <family val="1"/>
      </rPr>
      <t>Approved Floor plan No.</t>
    </r>
  </si>
  <si>
    <r>
      <rPr>
        <sz val="11"/>
        <rFont val="Times New Roman"/>
        <family val="1"/>
      </rPr>
      <t>Commencement Certificate No.</t>
    </r>
  </si>
  <si>
    <r>
      <rPr>
        <sz val="11"/>
        <rFont val="Times New Roman"/>
        <family val="1"/>
      </rPr>
      <t>16/03/2019.</t>
    </r>
  </si>
  <si>
    <r>
      <rPr>
        <sz val="11"/>
        <rFont val="Times New Roman"/>
        <family val="1"/>
      </rPr>
      <t>O. Certificate No.:</t>
    </r>
  </si>
  <si>
    <r>
      <rPr>
        <sz val="11"/>
        <rFont val="Times New Roman"/>
        <family val="1"/>
      </rPr>
      <t>Commencement date of construction</t>
    </r>
  </si>
  <si>
    <r>
      <rPr>
        <sz val="11"/>
        <rFont val="Times New Roman"/>
        <family val="1"/>
      </rPr>
      <t>Expected Completion</t>
    </r>
  </si>
  <si>
    <r>
      <rPr>
        <b/>
        <sz val="11"/>
        <rFont val="Times New Roman"/>
        <family val="1"/>
      </rPr>
      <t>Building wise Construction details</t>
    </r>
  </si>
  <si>
    <r>
      <rPr>
        <sz val="11"/>
        <rFont val="Times New Roman"/>
        <family val="1"/>
      </rPr>
      <t>Approved area of the building in Sq.Mt</t>
    </r>
  </si>
  <si>
    <r>
      <rPr>
        <sz val="11"/>
        <rFont val="Times New Roman"/>
        <family val="1"/>
      </rPr>
      <t>Approved no of units</t>
    </r>
  </si>
  <si>
    <r>
      <rPr>
        <sz val="11"/>
        <rFont val="Times New Roman"/>
        <family val="1"/>
      </rPr>
      <t>Approved no of Floors</t>
    </r>
  </si>
  <si>
    <r>
      <rPr>
        <sz val="11"/>
        <rFont val="Times New Roman"/>
        <family val="1"/>
      </rPr>
      <t>No of floors at site : See Construction details</t>
    </r>
  </si>
  <si>
    <r>
      <rPr>
        <sz val="11"/>
        <rFont val="Times New Roman"/>
        <family val="1"/>
      </rPr>
      <t>Projected life of the structure: 60 Years After Completion</t>
    </r>
  </si>
  <si>
    <r>
      <rPr>
        <sz val="11"/>
        <rFont val="Times New Roman"/>
        <family val="1"/>
      </rPr>
      <t>Violations Observed if any : NA</t>
    </r>
  </si>
  <si>
    <r>
      <rPr>
        <b/>
        <sz val="11"/>
        <rFont val="Times New Roman"/>
        <family val="1"/>
      </rPr>
      <t xml:space="preserve">Proposed Amenities : </t>
    </r>
    <r>
      <rPr>
        <sz val="11"/>
        <rFont val="Times New Roman"/>
        <family val="1"/>
      </rPr>
      <t>1.Vitrified tiles flooring 2. Granite Kitchen Platform  3. Decorative Enternace  etc.</t>
    </r>
  </si>
  <si>
    <r>
      <rPr>
        <b/>
        <sz val="11"/>
        <rFont val="Times New Roman"/>
        <family val="1"/>
      </rPr>
      <t>Recommended Rates of the Property :</t>
    </r>
  </si>
  <si>
    <r>
      <rPr>
        <sz val="11"/>
        <rFont val="Times New Roman"/>
        <family val="1"/>
      </rPr>
      <t>Recommended rate of the flat Per Sq. Ft. ( on Saleable area)</t>
    </r>
  </si>
  <si>
    <r>
      <rPr>
        <sz val="11"/>
        <rFont val="Times New Roman"/>
        <family val="1"/>
      </rPr>
      <t>Legal Charges</t>
    </r>
  </si>
  <si>
    <r>
      <rPr>
        <sz val="11"/>
        <rFont val="Times New Roman"/>
        <family val="1"/>
      </rPr>
      <t>Society &amp; related cost - Electricity charges &amp; water connection</t>
    </r>
  </si>
  <si>
    <r>
      <rPr>
        <sz val="11"/>
        <rFont val="Times New Roman"/>
        <family val="1"/>
      </rPr>
      <t>25000/-</t>
    </r>
  </si>
  <si>
    <r>
      <rPr>
        <sz val="11"/>
        <rFont val="Times New Roman"/>
        <family val="1"/>
      </rPr>
      <t>Recommended rate of Parking</t>
    </r>
  </si>
  <si>
    <r>
      <rPr>
        <sz val="11"/>
        <rFont val="Times New Roman"/>
        <family val="1"/>
      </rPr>
      <t>300000/-</t>
    </r>
  </si>
  <si>
    <r>
      <rPr>
        <b/>
        <sz val="11"/>
        <rFont val="Times New Roman"/>
        <family val="1"/>
      </rPr>
      <t>Distressed valuation of the Property</t>
    </r>
  </si>
  <si>
    <r>
      <rPr>
        <b/>
        <sz val="14"/>
        <rFont val="Times New Roman"/>
        <family val="1"/>
      </rPr>
      <t>Building details Floor Wise</t>
    </r>
  </si>
  <si>
    <r>
      <rPr>
        <b/>
        <sz val="11"/>
        <rFont val="Times New Roman"/>
        <family val="1"/>
      </rPr>
      <t>Details of Flats in Building</t>
    </r>
  </si>
  <si>
    <r>
      <rPr>
        <b/>
        <sz val="12"/>
        <rFont val="Times New Roman"/>
        <family val="1"/>
      </rPr>
      <t>Flat No.</t>
    </r>
  </si>
  <si>
    <r>
      <rPr>
        <b/>
        <sz val="12"/>
        <rFont val="Times New Roman"/>
        <family val="1"/>
      </rPr>
      <t>Description</t>
    </r>
  </si>
  <si>
    <r>
      <rPr>
        <b/>
        <sz val="11"/>
        <rFont val="Times New Roman"/>
        <family val="1"/>
      </rPr>
      <t>Gross Carpet area</t>
    </r>
  </si>
  <si>
    <r>
      <rPr>
        <b/>
        <sz val="12"/>
        <rFont val="Times New Roman"/>
        <family val="1"/>
      </rPr>
      <t>Saleable area</t>
    </r>
  </si>
  <si>
    <r>
      <rPr>
        <b/>
        <sz val="12"/>
        <rFont val="Times New Roman"/>
        <family val="1"/>
      </rPr>
      <t>PLC Y/N</t>
    </r>
  </si>
  <si>
    <r>
      <rPr>
        <b/>
        <sz val="12"/>
        <rFont val="Times New Roman"/>
        <family val="1"/>
      </rPr>
      <t>Floor</t>
    </r>
  </si>
  <si>
    <r>
      <rPr>
        <b/>
        <sz val="12"/>
        <rFont val="Times New Roman"/>
        <family val="1"/>
      </rPr>
      <t>Ground floor for Parking</t>
    </r>
  </si>
  <si>
    <r>
      <rPr>
        <b/>
        <sz val="12"/>
        <rFont val="Times New Roman"/>
        <family val="1"/>
      </rPr>
      <t>1st floor</t>
    </r>
  </si>
  <si>
    <r>
      <rPr>
        <sz val="12"/>
        <rFont val="Times New Roman"/>
        <family val="1"/>
      </rPr>
      <t>1BHK</t>
    </r>
  </si>
  <si>
    <r>
      <rPr>
        <sz val="12"/>
        <rFont val="Times New Roman"/>
        <family val="1"/>
      </rPr>
      <t>N</t>
    </r>
  </si>
  <si>
    <r>
      <rPr>
        <sz val="12"/>
        <rFont val="Times New Roman"/>
        <family val="1"/>
      </rPr>
      <t>1st floor</t>
    </r>
  </si>
  <si>
    <r>
      <rPr>
        <sz val="12"/>
        <rFont val="Times New Roman"/>
        <family val="1"/>
      </rPr>
      <t>Double Height Lobby</t>
    </r>
  </si>
  <si>
    <r>
      <rPr>
        <b/>
        <sz val="12"/>
        <rFont val="Times New Roman"/>
        <family val="1"/>
      </rPr>
      <t>8th &amp; 13th floor</t>
    </r>
  </si>
  <si>
    <r>
      <rPr>
        <sz val="12"/>
        <rFont val="Times New Roman"/>
        <family val="1"/>
      </rPr>
      <t>8th &amp; 13th floor</t>
    </r>
  </si>
  <si>
    <r>
      <rPr>
        <sz val="11"/>
        <rFont val="Times New Roman"/>
        <family val="1"/>
      </rPr>
      <t>Undertaking :</t>
    </r>
  </si>
  <si>
    <r>
      <rPr>
        <sz val="11"/>
        <rFont val="Times New Roman"/>
        <family val="1"/>
      </rPr>
      <t>1) We have personally visited the property &amp; identified the same based on the documents provided</t>
    </r>
  </si>
  <si>
    <r>
      <rPr>
        <sz val="11"/>
        <rFont val="Times New Roman"/>
        <family val="1"/>
      </rPr>
      <t>2) I/We have no direct or Indirect Interest in the property being valued</t>
    </r>
  </si>
  <si>
    <r>
      <rPr>
        <sz val="11"/>
        <rFont val="Times New Roman"/>
        <family val="1"/>
      </rPr>
      <t>3) The information furnished above is true and correct to my/our knowledge.</t>
    </r>
  </si>
  <si>
    <r>
      <rPr>
        <sz val="11"/>
        <rFont val="Times New Roman"/>
        <family val="1"/>
      </rPr>
      <t>4) Legal title of the property is not verified by us.</t>
    </r>
  </si>
  <si>
    <r>
      <rPr>
        <sz val="11"/>
        <rFont val="Times New Roman"/>
        <family val="1"/>
      </rPr>
      <t>5) Gross carpet area =  Net Carpet area + Fungible area.</t>
    </r>
  </si>
  <si>
    <t>PHOTOGRAPHS OF PROPERTY :</t>
  </si>
  <si>
    <t>Google Map :</t>
  </si>
  <si>
    <r>
      <rPr>
        <sz val="11"/>
        <rFont val="Times New Roman"/>
        <family val="1"/>
      </rPr>
      <t>Hotel Sahyadri</t>
    </r>
  </si>
  <si>
    <r>
      <rPr>
        <sz val="11"/>
        <rFont val="Times New Roman"/>
        <family val="1"/>
      </rPr>
      <t xml:space="preserve">EE/BP/PMAY/A/MHADA/70/2019
</t>
    </r>
    <r>
      <rPr>
        <sz val="11"/>
        <rFont val="Times New Roman"/>
        <family val="1"/>
      </rPr>
      <t>Valid Up to: Plinth Level</t>
    </r>
  </si>
  <si>
    <r>
      <rPr>
        <b/>
        <sz val="10"/>
        <rFont val="Times New Roman"/>
        <family val="1"/>
      </rPr>
      <t xml:space="preserve">Attached Terrace
</t>
    </r>
    <r>
      <rPr>
        <b/>
        <sz val="10"/>
        <rFont val="Times New Roman"/>
        <family val="1"/>
      </rPr>
      <t>area</t>
    </r>
  </si>
  <si>
    <r>
      <rPr>
        <sz val="11"/>
        <rFont val="Times New Roman"/>
        <family val="1"/>
      </rPr>
      <t>Wheather the construction is as per approved Building plan : Construction work not yet started.</t>
    </r>
  </si>
  <si>
    <r>
      <rPr>
        <sz val="11"/>
        <rFont val="Times New Roman"/>
        <family val="1"/>
      </rPr>
      <t>Building No.3 (A1 &amp; A2 wings)</t>
    </r>
  </si>
  <si>
    <r>
      <rPr>
        <sz val="11"/>
        <rFont val="Times New Roman"/>
        <family val="1"/>
      </rPr>
      <t>Poddar Wondercity Phase - IV, S No. 28, 29/1&amp;2, 30/1,2,3,4&amp;8, 31/11, Neral - Badlapur Road, Badlapur, Ambernath, Thane.</t>
    </r>
  </si>
  <si>
    <r>
      <rPr>
        <sz val="11"/>
        <rFont val="Times New Roman"/>
        <family val="1"/>
      </rPr>
      <t>28, 29/1&amp;2, 30/1,2,3,4&amp;8, 31/11</t>
    </r>
  </si>
  <si>
    <r>
      <rPr>
        <sz val="11"/>
        <rFont val="Times New Roman"/>
        <family val="1"/>
      </rPr>
      <t>Maintenance for one year</t>
    </r>
  </si>
  <si>
    <r>
      <rPr>
        <sz val="11"/>
        <rFont val="Times New Roman"/>
        <family val="1"/>
      </rPr>
      <t>12500/-</t>
    </r>
  </si>
  <si>
    <r>
      <rPr>
        <b/>
        <sz val="12"/>
        <rFont val="Times New Roman"/>
        <family val="1"/>
      </rPr>
      <t>Building No.3</t>
    </r>
  </si>
  <si>
    <r>
      <rPr>
        <b/>
        <sz val="12"/>
        <rFont val="Times New Roman"/>
        <family val="1"/>
      </rPr>
      <t>A1 Wing</t>
    </r>
  </si>
  <si>
    <r>
      <rPr>
        <sz val="12"/>
        <rFont val="Times New Roman"/>
        <family val="1"/>
      </rPr>
      <t>2BHK</t>
    </r>
  </si>
  <si>
    <r>
      <rPr>
        <b/>
        <sz val="12"/>
        <rFont val="Times New Roman"/>
        <family val="1"/>
      </rPr>
      <t>2nd to 7th, 9th to 12th &amp; 14th to 17th, 19th &amp; 20th floor</t>
    </r>
  </si>
  <si>
    <r>
      <rPr>
        <sz val="12"/>
        <rFont val="Times New Roman"/>
        <family val="1"/>
      </rPr>
      <t>2nd to 7th, 9th to 12th &amp; 14th to 17th, 19th &amp; 20th floor</t>
    </r>
  </si>
  <si>
    <r>
      <rPr>
        <sz val="12"/>
        <rFont val="Times New Roman"/>
        <family val="1"/>
      </rPr>
      <t>Refuge area</t>
    </r>
  </si>
  <si>
    <r>
      <rPr>
        <b/>
        <sz val="12"/>
        <rFont val="Times New Roman"/>
        <family val="1"/>
      </rPr>
      <t>18th Floor</t>
    </r>
  </si>
  <si>
    <r>
      <rPr>
        <sz val="12"/>
        <rFont val="Times New Roman"/>
        <family val="1"/>
      </rPr>
      <t>18th Floor</t>
    </r>
  </si>
  <si>
    <r>
      <rPr>
        <b/>
        <sz val="12"/>
        <rFont val="Times New Roman"/>
        <family val="1"/>
      </rPr>
      <t>A2 Wing</t>
    </r>
  </si>
  <si>
    <t>Authorized Signatory
Name &amp; Seal of the agency</t>
  </si>
  <si>
    <t xml:space="preserve">6) Fungible Area= Enclosed Balcony + Flower Bed + Covered Balcony + Service Slab + Duct + Chajja </t>
  </si>
  <si>
    <t>Podium</t>
  </si>
  <si>
    <t>Ground</t>
  </si>
  <si>
    <t>Plinth</t>
  </si>
  <si>
    <t>RCC</t>
  </si>
  <si>
    <t>Excavation in process</t>
  </si>
  <si>
    <t>Excavation Completed</t>
  </si>
  <si>
    <t>Footing in Process</t>
  </si>
  <si>
    <t>Footing Completed</t>
  </si>
  <si>
    <t>Plinth in process</t>
  </si>
  <si>
    <t>Plinth completed</t>
  </si>
  <si>
    <t>Poddar Wondercity Phase - IV</t>
  </si>
  <si>
    <t>Material laying at Site: :NA</t>
  </si>
  <si>
    <t>Quality of construction: NA</t>
  </si>
  <si>
    <t>Construction details:</t>
  </si>
  <si>
    <t>Floors</t>
  </si>
  <si>
    <t>All work Completed. Wait For OC.</t>
  </si>
  <si>
    <t xml:space="preserve">Stage of construction: </t>
  </si>
  <si>
    <t>All work Completed. Provide OC.</t>
  </si>
  <si>
    <t>Type of Work</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</si>
  <si>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</si>
  <si>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</si>
  <si>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</si>
  <si>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</si>
  <si>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</si>
  <si>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</si>
  <si>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</si>
  <si>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</si>
  <si>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</si>
  <si>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</si>
  <si>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</si>
  <si>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</si>
  <si>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</si>
  <si>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</si>
  <si>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</si>
  <si>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A1 &amp; A2 wings = G + 1st to 20th floor</t>
  </si>
  <si>
    <t xml:space="preserve">32000/- </t>
  </si>
  <si>
    <t xml:space="preserve">Amenity infrastructure development charges </t>
  </si>
  <si>
    <t>2,50,000/-</t>
  </si>
  <si>
    <t>M/s.Poddar Housing and Development Limited</t>
  </si>
  <si>
    <t xml:space="preserve">31/07/2023
</t>
  </si>
  <si>
    <t>Vinod Thakare - 8657561720</t>
  </si>
  <si>
    <t>2 Buildings</t>
  </si>
  <si>
    <t>Location Link</t>
  </si>
  <si>
    <t>https://goo.gl/maps/Dtn3k2m3M8VgZ8vy9</t>
  </si>
  <si>
    <t>Office No. 1031, Wing J, Akshar Business Park, Plot No. 03 Sector 25, Near APMC Market, 
Vashi, Navi Mumbai, Maharashtra 400703 TEL: 022-46090378/79/8
E mail : vsjcapf@gmail.com. Web site : www.vsjadon.com</t>
  </si>
  <si>
    <t>Contact Details ( Name &amp; Contact No.)</t>
  </si>
  <si>
    <t>P51700020041</t>
  </si>
  <si>
    <r>
      <t>Remarks:
1. Construction work not yet started. 
2. We considered Saleable area as per our calculation.
3. We considered Carpet area as per Approved Plan.
4. We considered rate as per Market Inquires. Other charges as per cost sheet.
5. Car parking is subjected to authentic documentation.
6. Since Building No.3 (A1 &amp; A2 wings) have received CC on 16/03/2019, but as of construction work is not started.</t>
    </r>
    <r>
      <rPr>
        <b/>
        <sz val="11"/>
        <color rgb="FFFF0000"/>
        <rFont val="Times New Roman"/>
        <family val="1"/>
      </rPr>
      <t xml:space="preserve">
7. As per RERA, completion period of project Poddar Wondercity Phase - IV is expired on 31/07/2023 but still project is under construction.
</t>
    </r>
    <r>
      <rPr>
        <b/>
        <sz val="11"/>
        <color theme="1"/>
        <rFont val="Times New Roman"/>
        <family val="1"/>
      </rPr>
      <t xml:space="preserve">8. The Project is not available on Rera site. (checked on Date 10/06/2025) .
</t>
    </r>
    <r>
      <rPr>
        <b/>
        <sz val="11"/>
        <color rgb="FFFF0000"/>
        <rFont val="Times New Roman"/>
        <family val="1"/>
      </rPr>
      <t>9. As checked on RERA portal on date 13/09/2025, we have observed that above project "Poddar Wondercity Phase - IV" is kept under abeyance. Please check from your end.</t>
    </r>
    <r>
      <rPr>
        <b/>
        <sz val="11"/>
        <color theme="1"/>
        <rFont val="Times New Roman"/>
        <family val="1"/>
      </rPr>
      <t xml:space="preserve">
</t>
    </r>
    <r>
      <rPr>
        <b/>
        <sz val="11"/>
        <rFont val="Times New Roman"/>
        <family val="1"/>
      </rPr>
      <t xml:space="preserve">
6. On site,we meet Vinod Thake - 8657561720.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</si>
</sst>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0"/>
  </numFmts>
  <fonts count="17" x14ac:knownFonts="1">
    <font>
      <sz val="10"/>
      <color rgb="FF000000"/>
      <name val="Times New Roman"/>
      <charset val="204"/>
    </font>
    <font>
      <sz val="11"/>
      <color theme="1"/>
      <name val="Calibri"/>
      <family val="2"/>
      <scheme val="minor"/>
    </font>
    <font>
      <b/>
      <sz val="11"/>
      <name val="Times New Roman"/>
      <family val="1"/>
    </font>
    <font>
      <sz val="11"/>
      <name val="Times New Roman"/>
      <family val="1"/>
    </font>
    <font>
      <sz val="11"/>
      <color rgb="FF000000"/>
      <name val="Times New Roman"/>
      <family val="2"/>
    </font>
    <font>
      <b/>
      <sz val="14"/>
      <name val="Times New Roman"/>
      <family val="1"/>
    </font>
    <font>
      <b/>
      <sz val="12"/>
      <name val="Times New Roman"/>
      <family val="1"/>
    </font>
    <font>
      <sz val="12"/>
      <color rgb="FF000000"/>
      <name val="Times New Roman"/>
      <family val="2"/>
    </font>
    <font>
      <sz val="12"/>
      <name val="Times New Roman"/>
      <family val="1"/>
    </font>
    <font>
      <b/>
      <sz val="10"/>
      <name val="Times New Roman"/>
      <family val="1"/>
    </font>
    <font>
      <sz val="11"/>
      <color rgb="FF000000"/>
      <name val="Times New Roman"/>
      <family val="1"/>
    </font>
    <font>
      <b/>
      <sz val="11"/>
      <color rgb="FF000000"/>
      <name val="Times New Roman"/>
      <family val="1"/>
    </font>
    <font>
      <b/>
      <sz val="10"/>
      <color rgb="FF000000"/>
      <name val="Times New Roman"/>
      <family val="1"/>
    </font>
    <font>
      <sz val="12"/>
      <color theme="1"/>
      <name val="Times New Roman"/>
      <family val="1"/>
    </font>
    <font>
      <u/>
      <sz val="10"/>
      <color theme="10"/>
      <name val="Times New Roman"/>
      <family val="1"/>
    </font>
    <font>
      <b/>
      <sz val="11"/>
      <color rgb="FFFF0000"/>
      <name val="Times New Roman"/>
      <family val="1"/>
    </font>
    <font>
      <b/>
      <sz val="11"/>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4" fillId="0" borderId="0" applyNumberFormat="0" applyFill="0" applyBorder="0" applyAlignment="0" applyProtection="0"/>
  </cellStyleXfs>
  <cellXfs count="130">
    <xf numFmtId="0" fontId="0" fillId="0" borderId="0" xfId="0" applyFill="1" applyBorder="1" applyAlignment="1">
      <alignment horizontal="left" vertical="top"/>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2" fontId="4" fillId="0" borderId="1" xfId="0" applyNumberFormat="1" applyFont="1" applyFill="1" applyBorder="1" applyAlignment="1">
      <alignment horizontal="center" vertical="top" shrinkToFit="1"/>
    </xf>
    <xf numFmtId="1" fontId="4" fillId="0" borderId="1" xfId="0" applyNumberFormat="1" applyFont="1" applyFill="1" applyBorder="1" applyAlignment="1">
      <alignment horizontal="center" vertical="top" shrinkToFit="1"/>
    </xf>
    <xf numFmtId="0" fontId="8"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top" shrinkToFit="1"/>
    </xf>
    <xf numFmtId="1" fontId="7" fillId="0" borderId="1" xfId="0" applyNumberFormat="1" applyFont="1" applyFill="1" applyBorder="1" applyAlignment="1">
      <alignment horizontal="center" vertical="center" shrinkToFit="1"/>
    </xf>
    <xf numFmtId="0" fontId="0" fillId="0" borderId="0" xfId="0" applyFill="1" applyBorder="1" applyAlignment="1">
      <alignment horizontal="center" vertical="center"/>
    </xf>
    <xf numFmtId="0" fontId="11" fillId="0" borderId="0" xfId="0" applyFont="1" applyFill="1" applyBorder="1" applyAlignment="1">
      <alignment horizontal="left" vertical="top"/>
    </xf>
    <xf numFmtId="0" fontId="12" fillId="0" borderId="0" xfId="0" applyFont="1" applyFill="1" applyBorder="1" applyAlignment="1">
      <alignment horizontal="left" vertical="top"/>
    </xf>
    <xf numFmtId="0" fontId="13" fillId="0" borderId="20" xfId="1" applyFont="1" applyFill="1" applyBorder="1" applyProtection="1">
      <protection hidden="1"/>
    </xf>
    <xf numFmtId="0" fontId="13" fillId="0" borderId="20" xfId="1" applyFont="1" applyBorder="1" applyProtection="1">
      <protection hidden="1"/>
    </xf>
    <xf numFmtId="0" fontId="13" fillId="0" borderId="21" xfId="1" applyFont="1" applyBorder="1" applyProtection="1">
      <protection hidden="1"/>
    </xf>
    <xf numFmtId="0" fontId="8" fillId="0" borderId="14" xfId="1" applyFont="1" applyFill="1" applyBorder="1" applyAlignment="1" applyProtection="1">
      <alignment horizontal="center" vertical="top"/>
      <protection locked="0"/>
    </xf>
    <xf numFmtId="0" fontId="8" fillId="0" borderId="23" xfId="1" applyFont="1" applyFill="1" applyBorder="1" applyAlignment="1" applyProtection="1">
      <alignment horizontal="center" vertical="top"/>
      <protection locked="0"/>
    </xf>
    <xf numFmtId="0" fontId="13" fillId="0" borderId="0" xfId="1" applyFont="1" applyFill="1" applyBorder="1" applyProtection="1">
      <protection hidden="1"/>
    </xf>
    <xf numFmtId="0" fontId="13" fillId="0" borderId="0" xfId="1" applyFont="1" applyBorder="1" applyProtection="1">
      <protection hidden="1"/>
    </xf>
    <xf numFmtId="0" fontId="13" fillId="0" borderId="24" xfId="1" applyFont="1" applyBorder="1" applyProtection="1">
      <protection hidden="1"/>
    </xf>
    <xf numFmtId="0" fontId="6" fillId="0" borderId="23" xfId="1" applyFont="1" applyFill="1" applyBorder="1" applyAlignment="1" applyProtection="1">
      <alignment vertical="top" wrapText="1"/>
      <protection locked="0"/>
    </xf>
    <xf numFmtId="0" fontId="8" fillId="0" borderId="14" xfId="1" applyFont="1" applyBorder="1" applyAlignment="1" applyProtection="1">
      <alignment horizontal="center" vertical="top" wrapText="1"/>
      <protection locked="0"/>
    </xf>
    <xf numFmtId="0" fontId="8" fillId="0" borderId="14" xfId="1" applyFont="1" applyFill="1" applyBorder="1" applyAlignment="1" applyProtection="1">
      <alignment horizontal="center" vertical="top" wrapText="1"/>
      <protection locked="0"/>
    </xf>
    <xf numFmtId="0" fontId="8" fillId="0" borderId="23" xfId="1" applyFont="1" applyFill="1" applyBorder="1" applyAlignment="1" applyProtection="1">
      <alignment vertical="top" wrapText="1"/>
      <protection locked="0"/>
    </xf>
    <xf numFmtId="0" fontId="13" fillId="0" borderId="0" xfId="1" applyFont="1" applyBorder="1"/>
    <xf numFmtId="0" fontId="13" fillId="0" borderId="24" xfId="1" applyFont="1" applyBorder="1"/>
    <xf numFmtId="0" fontId="8" fillId="0" borderId="14" xfId="1" applyFont="1" applyBorder="1" applyAlignment="1" applyProtection="1">
      <alignment horizontal="center" wrapText="1"/>
      <protection locked="0"/>
    </xf>
    <xf numFmtId="9" fontId="8" fillId="2" borderId="14" xfId="1" applyNumberFormat="1" applyFont="1" applyFill="1" applyBorder="1" applyAlignment="1" applyProtection="1">
      <alignment horizontal="center" vertical="center" wrapText="1"/>
      <protection hidden="1"/>
    </xf>
    <xf numFmtId="9" fontId="8" fillId="2" borderId="23" xfId="1" applyNumberFormat="1" applyFont="1" applyFill="1" applyBorder="1" applyAlignment="1" applyProtection="1">
      <alignment vertical="center" wrapText="1"/>
      <protection hidden="1"/>
    </xf>
    <xf numFmtId="1" fontId="8" fillId="0" borderId="14" xfId="1" applyNumberFormat="1" applyFont="1" applyBorder="1" applyAlignment="1" applyProtection="1">
      <alignment horizontal="center" wrapText="1"/>
      <protection locked="0"/>
    </xf>
    <xf numFmtId="0" fontId="10" fillId="0" borderId="0" xfId="0" applyFont="1" applyFill="1" applyBorder="1" applyProtection="1">
      <protection hidden="1"/>
    </xf>
    <xf numFmtId="9" fontId="10" fillId="0" borderId="0" xfId="0" applyNumberFormat="1" applyFont="1" applyBorder="1" applyProtection="1">
      <protection hidden="1"/>
    </xf>
    <xf numFmtId="0" fontId="10" fillId="0" borderId="24" xfId="0" applyNumberFormat="1" applyFont="1" applyBorder="1" applyProtection="1">
      <protection hidden="1"/>
    </xf>
    <xf numFmtId="0" fontId="8" fillId="0" borderId="28" xfId="1" applyFont="1" applyBorder="1" applyAlignment="1" applyProtection="1">
      <alignment horizontal="center" wrapText="1"/>
      <protection locked="0"/>
    </xf>
    <xf numFmtId="9" fontId="8" fillId="2" borderId="28" xfId="1" applyNumberFormat="1" applyFont="1" applyFill="1" applyBorder="1" applyAlignment="1" applyProtection="1">
      <alignment horizontal="center" vertical="center" wrapText="1"/>
      <protection hidden="1"/>
    </xf>
    <xf numFmtId="9" fontId="8" fillId="2" borderId="30" xfId="1" applyNumberFormat="1" applyFont="1" applyFill="1" applyBorder="1" applyAlignment="1" applyProtection="1">
      <alignment vertical="center" wrapText="1"/>
      <protection hidden="1"/>
    </xf>
    <xf numFmtId="0" fontId="0" fillId="0" borderId="31" xfId="0" applyBorder="1"/>
    <xf numFmtId="0" fontId="0" fillId="0" borderId="32" xfId="0" applyBorder="1"/>
    <xf numFmtId="0" fontId="6" fillId="0" borderId="14" xfId="1" applyFont="1" applyFill="1" applyBorder="1" applyAlignment="1" applyProtection="1">
      <alignment vertical="top" wrapText="1"/>
      <protection locked="0"/>
    </xf>
    <xf numFmtId="0" fontId="8" fillId="0" borderId="5" xfId="0" applyFont="1" applyFill="1" applyBorder="1" applyAlignment="1">
      <alignment horizontal="center" vertical="center" wrapText="1"/>
    </xf>
    <xf numFmtId="9" fontId="8" fillId="2" borderId="14" xfId="1" applyNumberFormat="1" applyFont="1" applyFill="1" applyBorder="1" applyAlignment="1" applyProtection="1">
      <alignment horizontal="center" vertical="center" wrapText="1"/>
      <protection hidden="1"/>
    </xf>
    <xf numFmtId="9" fontId="8" fillId="2" borderId="28" xfId="1" applyNumberFormat="1" applyFont="1" applyFill="1" applyBorder="1" applyAlignment="1" applyProtection="1">
      <alignment horizontal="center" vertical="center" wrapText="1"/>
      <protection hidden="1"/>
    </xf>
    <xf numFmtId="9" fontId="8" fillId="2" borderId="17" xfId="1" applyNumberFormat="1" applyFont="1" applyFill="1" applyBorder="1" applyAlignment="1" applyProtection="1">
      <alignment horizontal="center" vertical="center" wrapText="1"/>
      <protection hidden="1"/>
    </xf>
    <xf numFmtId="9" fontId="8" fillId="2" borderId="26" xfId="1" applyNumberFormat="1" applyFont="1" applyFill="1" applyBorder="1" applyAlignment="1" applyProtection="1">
      <alignment horizontal="center" vertical="center" wrapText="1"/>
      <protection hidden="1"/>
    </xf>
    <xf numFmtId="9" fontId="8" fillId="2" borderId="29" xfId="1" applyNumberFormat="1" applyFont="1" applyFill="1" applyBorder="1" applyAlignment="1" applyProtection="1">
      <alignment horizontal="center" vertical="center" wrapText="1"/>
      <protection hidden="1"/>
    </xf>
    <xf numFmtId="0" fontId="8" fillId="0" borderId="22" xfId="1" applyFont="1" applyFill="1" applyBorder="1" applyAlignment="1" applyProtection="1">
      <alignment horizontal="center" vertical="top" wrapText="1"/>
      <protection locked="0"/>
    </xf>
    <xf numFmtId="0" fontId="8" fillId="0" borderId="14" xfId="1" applyFont="1" applyFill="1" applyBorder="1" applyAlignment="1" applyProtection="1">
      <alignment horizontal="center" vertical="top" wrapText="1"/>
      <protection locked="0"/>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14" fontId="3" fillId="0" borderId="2" xfId="0" applyNumberFormat="1" applyFont="1" applyFill="1" applyBorder="1" applyAlignment="1">
      <alignment horizontal="left" vertical="top" wrapText="1"/>
    </xf>
    <xf numFmtId="14" fontId="3" fillId="0" borderId="3" xfId="0" applyNumberFormat="1" applyFont="1" applyFill="1" applyBorder="1" applyAlignment="1">
      <alignment horizontal="left" vertical="top" wrapText="1"/>
    </xf>
    <xf numFmtId="14" fontId="3" fillId="0" borderId="4" xfId="0" applyNumberFormat="1" applyFont="1" applyFill="1" applyBorder="1" applyAlignment="1">
      <alignment horizontal="left" vertical="top" wrapText="1"/>
    </xf>
    <xf numFmtId="0" fontId="3" fillId="0" borderId="4"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2" fillId="0" borderId="2" xfId="0" applyFont="1"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1" fontId="4" fillId="0" borderId="2" xfId="0" applyNumberFormat="1" applyFont="1" applyFill="1" applyBorder="1" applyAlignment="1">
      <alignment horizontal="left" vertical="top" shrinkToFit="1"/>
    </xf>
    <xf numFmtId="1" fontId="4" fillId="0" borderId="3" xfId="0" applyNumberFormat="1" applyFont="1" applyFill="1" applyBorder="1" applyAlignment="1">
      <alignment horizontal="left" vertical="top" shrinkToFit="1"/>
    </xf>
    <xf numFmtId="1" fontId="4" fillId="0" borderId="4" xfId="0" applyNumberFormat="1" applyFont="1" applyFill="1" applyBorder="1" applyAlignment="1">
      <alignment horizontal="left" vertical="top" shrinkToFit="1"/>
    </xf>
    <xf numFmtId="3" fontId="4" fillId="0" borderId="2" xfId="0" applyNumberFormat="1" applyFont="1" applyFill="1" applyBorder="1" applyAlignment="1">
      <alignment horizontal="left" vertical="top" shrinkToFit="1"/>
    </xf>
    <xf numFmtId="3" fontId="4" fillId="0" borderId="3" xfId="0" applyNumberFormat="1" applyFont="1" applyFill="1" applyBorder="1" applyAlignment="1">
      <alignment horizontal="left" vertical="top" shrinkToFit="1"/>
    </xf>
    <xf numFmtId="3" fontId="4" fillId="0" borderId="4" xfId="0" applyNumberFormat="1" applyFont="1" applyFill="1" applyBorder="1" applyAlignment="1">
      <alignment horizontal="left" vertical="top" shrinkToFi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14" fillId="0" borderId="2" xfId="2" applyFill="1" applyBorder="1" applyAlignment="1">
      <alignment horizontal="left" vertical="top" wrapText="1"/>
    </xf>
    <xf numFmtId="0" fontId="3" fillId="0" borderId="2" xfId="0" applyFont="1" applyFill="1" applyBorder="1" applyAlignment="1">
      <alignment horizontal="left" vertical="top" wrapText="1" indent="4"/>
    </xf>
    <xf numFmtId="0" fontId="3" fillId="0" borderId="4" xfId="0" applyFont="1" applyFill="1" applyBorder="1" applyAlignment="1">
      <alignment horizontal="left" vertical="top" wrapText="1" indent="4"/>
    </xf>
    <xf numFmtId="0" fontId="0" fillId="0" borderId="4" xfId="0" applyFill="1" applyBorder="1" applyAlignment="1">
      <alignment horizontal="left" vertical="top" wrapText="1"/>
    </xf>
    <xf numFmtId="0" fontId="3" fillId="0" borderId="12" xfId="0" applyFont="1" applyFill="1" applyBorder="1" applyAlignment="1">
      <alignment horizontal="left" vertical="top" wrapText="1"/>
    </xf>
    <xf numFmtId="0" fontId="3" fillId="0" borderId="9" xfId="0" applyFont="1" applyFill="1" applyBorder="1" applyAlignment="1">
      <alignment horizontal="left" vertical="top" wrapText="1"/>
    </xf>
    <xf numFmtId="0" fontId="8" fillId="0" borderId="27" xfId="1" applyFont="1" applyFill="1" applyBorder="1" applyAlignment="1" applyProtection="1">
      <alignment horizontal="center" vertical="top" wrapText="1"/>
      <protection locked="0"/>
    </xf>
    <xf numFmtId="0" fontId="8" fillId="0" borderId="28" xfId="1" applyFont="1" applyFill="1" applyBorder="1" applyAlignment="1" applyProtection="1">
      <alignment horizontal="center" vertical="top" wrapText="1"/>
      <protection locked="0"/>
    </xf>
    <xf numFmtId="0" fontId="6" fillId="0" borderId="14" xfId="1" applyFont="1" applyFill="1" applyBorder="1" applyAlignment="1" applyProtection="1">
      <alignment horizontal="left" vertical="top" wrapText="1"/>
      <protection locked="0"/>
    </xf>
    <xf numFmtId="0" fontId="6" fillId="0" borderId="18" xfId="1" applyFont="1" applyFill="1" applyBorder="1" applyAlignment="1" applyProtection="1">
      <alignment horizontal="left" vertical="top" wrapText="1"/>
      <protection locked="0"/>
    </xf>
    <xf numFmtId="0" fontId="6" fillId="0" borderId="19" xfId="1" applyFont="1" applyFill="1" applyBorder="1" applyAlignment="1" applyProtection="1">
      <alignment horizontal="left" vertical="top" wrapText="1"/>
      <protection locked="0"/>
    </xf>
    <xf numFmtId="0" fontId="8" fillId="0" borderId="22" xfId="1" applyFont="1" applyFill="1" applyBorder="1" applyAlignment="1" applyProtection="1">
      <alignment horizontal="center" vertical="top"/>
      <protection locked="0"/>
    </xf>
    <xf numFmtId="0" fontId="8" fillId="0" borderId="14" xfId="1" applyFont="1" applyFill="1" applyBorder="1" applyAlignment="1" applyProtection="1">
      <alignment horizontal="center" vertical="top"/>
      <protection locked="0"/>
    </xf>
    <xf numFmtId="0" fontId="6" fillId="0" borderId="22" xfId="1" applyFont="1" applyFill="1" applyBorder="1" applyAlignment="1" applyProtection="1">
      <alignment horizontal="left" vertical="top"/>
      <protection locked="0"/>
    </xf>
    <xf numFmtId="0" fontId="6" fillId="0" borderId="14" xfId="1" applyFont="1" applyFill="1" applyBorder="1" applyAlignment="1" applyProtection="1">
      <alignment horizontal="left" vertical="top"/>
      <protection locked="0"/>
    </xf>
    <xf numFmtId="0" fontId="6" fillId="0" borderId="15" xfId="1" applyFont="1" applyFill="1" applyBorder="1" applyAlignment="1" applyProtection="1">
      <alignment horizontal="left" vertical="top" wrapText="1"/>
      <protection locked="0"/>
    </xf>
    <xf numFmtId="0" fontId="6" fillId="0" borderId="25" xfId="1" applyFont="1" applyFill="1" applyBorder="1" applyAlignment="1" applyProtection="1">
      <alignment horizontal="left" vertical="top" wrapText="1"/>
      <protection locked="0"/>
    </xf>
    <xf numFmtId="0" fontId="6" fillId="0" borderId="16" xfId="1" applyFont="1" applyFill="1" applyBorder="1" applyAlignment="1" applyProtection="1">
      <alignment horizontal="left" vertical="top" wrapText="1"/>
      <protection locked="0"/>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7" xfId="0" applyFont="1" applyFill="1" applyBorder="1" applyAlignment="1">
      <alignment horizontal="left" vertical="top" wrapText="1"/>
    </xf>
    <xf numFmtId="0" fontId="0" fillId="0" borderId="10" xfId="0" applyFill="1" applyBorder="1" applyAlignment="1">
      <alignment horizontal="left" vertical="top" wrapText="1"/>
    </xf>
    <xf numFmtId="0" fontId="0" fillId="0" borderId="13" xfId="0" applyFill="1" applyBorder="1" applyAlignment="1">
      <alignment horizontal="left" vertical="top" wrapText="1"/>
    </xf>
    <xf numFmtId="0" fontId="0" fillId="0" borderId="11" xfId="0"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2" fillId="0" borderId="14" xfId="0" applyFont="1" applyFill="1" applyBorder="1" applyAlignment="1">
      <alignment horizontal="left" vertical="top" wrapText="1"/>
    </xf>
    <xf numFmtId="0" fontId="3" fillId="0" borderId="14" xfId="0" applyFont="1" applyFill="1" applyBorder="1" applyAlignment="1">
      <alignment horizontal="left" vertical="top" wrapText="1"/>
    </xf>
    <xf numFmtId="164" fontId="4" fillId="0" borderId="14" xfId="0" applyNumberFormat="1" applyFont="1" applyFill="1" applyBorder="1" applyAlignment="1">
      <alignment horizontal="left" vertical="top" shrinkToFit="1"/>
    </xf>
    <xf numFmtId="0" fontId="3" fillId="0" borderId="14" xfId="0" applyFont="1" applyFill="1" applyBorder="1" applyAlignment="1">
      <alignment horizontal="left" vertical="top" wrapText="1"/>
    </xf>
    <xf numFmtId="0" fontId="6" fillId="0" borderId="5" xfId="0" applyFont="1" applyFill="1" applyBorder="1" applyAlignment="1">
      <alignment horizontal="center" vertical="top" wrapText="1"/>
    </xf>
    <xf numFmtId="0" fontId="2"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1" fontId="7" fillId="0" borderId="14" xfId="0" applyNumberFormat="1" applyFont="1" applyFill="1" applyBorder="1" applyAlignment="1">
      <alignment horizontal="center" vertical="center" shrinkToFit="1"/>
    </xf>
    <xf numFmtId="0" fontId="8" fillId="0" borderId="14" xfId="0" applyFont="1" applyFill="1" applyBorder="1" applyAlignment="1">
      <alignment horizontal="center" vertical="center" wrapText="1"/>
    </xf>
    <xf numFmtId="0" fontId="8" fillId="0" borderId="14" xfId="0" applyFont="1" applyFill="1" applyBorder="1" applyAlignment="1">
      <alignment horizontal="center" vertical="center" wrapText="1"/>
    </xf>
    <xf numFmtId="1" fontId="7" fillId="0" borderId="5" xfId="0" applyNumberFormat="1" applyFont="1" applyFill="1" applyBorder="1" applyAlignment="1">
      <alignment horizontal="center" vertical="center" shrinkToFit="1"/>
    </xf>
  </cellXfs>
  <cellStyles count="3">
    <cellStyle name="Hyperlink" xfId="2" builtinId="8"/>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0</xdr:col>
      <xdr:colOff>1121149</xdr:colOff>
      <xdr:row>221</xdr:row>
      <xdr:rowOff>131670</xdr:rowOff>
    </xdr:from>
    <xdr:ext cx="4694704" cy="2880000"/>
    <xdr:grpSp>
      <xdr:nvGrpSpPr>
        <xdr:cNvPr id="2" name="Group 16">
          <a:extLst>
            <a:ext uri="{FF2B5EF4-FFF2-40B4-BE49-F238E27FC236}">
              <a16:creationId xmlns:a16="http://schemas.microsoft.com/office/drawing/2014/main" id="{00000000-0008-0000-0000-000002000000}"/>
            </a:ext>
          </a:extLst>
        </xdr:cNvPr>
        <xdr:cNvGrpSpPr/>
      </xdr:nvGrpSpPr>
      <xdr:grpSpPr>
        <a:xfrm>
          <a:off x="1121149" y="46150120"/>
          <a:ext cx="4694704" cy="2880000"/>
          <a:chOff x="0" y="0"/>
          <a:chExt cx="6179820" cy="3441700"/>
        </a:xfrm>
      </xdr:grpSpPr>
      <xdr:pic>
        <xdr:nvPicPr>
          <xdr:cNvPr id="3" name="image7.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143" y="9144"/>
            <a:ext cx="6160008" cy="3421379"/>
          </a:xfrm>
          <a:prstGeom prst="rect">
            <a:avLst/>
          </a:prstGeom>
        </xdr:spPr>
      </xdr:pic>
      <xdr:sp macro="" textlink="">
        <xdr:nvSpPr>
          <xdr:cNvPr id="4" name="Shape 18">
            <a:extLst>
              <a:ext uri="{FF2B5EF4-FFF2-40B4-BE49-F238E27FC236}">
                <a16:creationId xmlns:a16="http://schemas.microsoft.com/office/drawing/2014/main" id="{00000000-0008-0000-0000-000004000000}"/>
              </a:ext>
            </a:extLst>
          </xdr:cNvPr>
          <xdr:cNvSpPr/>
        </xdr:nvSpPr>
        <xdr:spPr>
          <a:xfrm>
            <a:off x="0" y="0"/>
            <a:ext cx="6179820" cy="3441700"/>
          </a:xfrm>
          <a:custGeom>
            <a:avLst/>
            <a:gdLst/>
            <a:ahLst/>
            <a:cxnLst/>
            <a:rect l="0" t="0" r="0" b="0"/>
            <a:pathLst>
              <a:path w="6179820" h="3441700">
                <a:moveTo>
                  <a:pt x="6179820" y="0"/>
                </a:moveTo>
                <a:lnTo>
                  <a:pt x="0" y="0"/>
                </a:lnTo>
                <a:lnTo>
                  <a:pt x="0" y="3441192"/>
                </a:lnTo>
                <a:lnTo>
                  <a:pt x="6179820" y="3441192"/>
                </a:lnTo>
                <a:lnTo>
                  <a:pt x="6179820" y="3436620"/>
                </a:lnTo>
                <a:lnTo>
                  <a:pt x="9144" y="3436620"/>
                </a:lnTo>
                <a:lnTo>
                  <a:pt x="4572" y="3430524"/>
                </a:lnTo>
                <a:lnTo>
                  <a:pt x="9144" y="3430524"/>
                </a:lnTo>
                <a:lnTo>
                  <a:pt x="9144" y="9144"/>
                </a:lnTo>
                <a:lnTo>
                  <a:pt x="4572" y="9144"/>
                </a:lnTo>
                <a:lnTo>
                  <a:pt x="9144" y="4572"/>
                </a:lnTo>
                <a:lnTo>
                  <a:pt x="6179820" y="4572"/>
                </a:lnTo>
                <a:lnTo>
                  <a:pt x="6179820" y="0"/>
                </a:lnTo>
                <a:close/>
              </a:path>
              <a:path w="6179820" h="3441700">
                <a:moveTo>
                  <a:pt x="9144" y="3430524"/>
                </a:moveTo>
                <a:lnTo>
                  <a:pt x="4572" y="3430524"/>
                </a:lnTo>
                <a:lnTo>
                  <a:pt x="9144" y="3436620"/>
                </a:lnTo>
                <a:lnTo>
                  <a:pt x="9144" y="3430524"/>
                </a:lnTo>
                <a:close/>
              </a:path>
              <a:path w="6179820" h="3441700">
                <a:moveTo>
                  <a:pt x="6169152" y="3430524"/>
                </a:moveTo>
                <a:lnTo>
                  <a:pt x="9144" y="3430524"/>
                </a:lnTo>
                <a:lnTo>
                  <a:pt x="9144" y="3436620"/>
                </a:lnTo>
                <a:lnTo>
                  <a:pt x="6169152" y="3436620"/>
                </a:lnTo>
                <a:lnTo>
                  <a:pt x="6169152" y="3430524"/>
                </a:lnTo>
                <a:close/>
              </a:path>
              <a:path w="6179820" h="3441700">
                <a:moveTo>
                  <a:pt x="6169152" y="4572"/>
                </a:moveTo>
                <a:lnTo>
                  <a:pt x="6169152" y="3436620"/>
                </a:lnTo>
                <a:lnTo>
                  <a:pt x="6175248" y="3430524"/>
                </a:lnTo>
                <a:lnTo>
                  <a:pt x="6179820" y="3430524"/>
                </a:lnTo>
                <a:lnTo>
                  <a:pt x="6179820" y="9144"/>
                </a:lnTo>
                <a:lnTo>
                  <a:pt x="6175248" y="9144"/>
                </a:lnTo>
                <a:lnTo>
                  <a:pt x="6169152" y="4572"/>
                </a:lnTo>
                <a:close/>
              </a:path>
              <a:path w="6179820" h="3441700">
                <a:moveTo>
                  <a:pt x="6179820" y="3430524"/>
                </a:moveTo>
                <a:lnTo>
                  <a:pt x="6175248" y="3430524"/>
                </a:lnTo>
                <a:lnTo>
                  <a:pt x="6169152" y="3436620"/>
                </a:lnTo>
                <a:lnTo>
                  <a:pt x="6179820" y="3436620"/>
                </a:lnTo>
                <a:lnTo>
                  <a:pt x="6179820" y="3430524"/>
                </a:lnTo>
                <a:close/>
              </a:path>
              <a:path w="6179820" h="3441700">
                <a:moveTo>
                  <a:pt x="9144" y="4572"/>
                </a:moveTo>
                <a:lnTo>
                  <a:pt x="4572" y="9144"/>
                </a:lnTo>
                <a:lnTo>
                  <a:pt x="9144" y="9144"/>
                </a:lnTo>
                <a:lnTo>
                  <a:pt x="9144" y="4572"/>
                </a:lnTo>
                <a:close/>
              </a:path>
              <a:path w="6179820" h="3441700">
                <a:moveTo>
                  <a:pt x="6169152" y="4572"/>
                </a:moveTo>
                <a:lnTo>
                  <a:pt x="9144" y="4572"/>
                </a:lnTo>
                <a:lnTo>
                  <a:pt x="9144" y="9144"/>
                </a:lnTo>
                <a:lnTo>
                  <a:pt x="6169152" y="9144"/>
                </a:lnTo>
                <a:lnTo>
                  <a:pt x="6169152" y="4572"/>
                </a:lnTo>
                <a:close/>
              </a:path>
              <a:path w="6179820" h="3441700">
                <a:moveTo>
                  <a:pt x="6179820" y="4572"/>
                </a:moveTo>
                <a:lnTo>
                  <a:pt x="6169152" y="4572"/>
                </a:lnTo>
                <a:lnTo>
                  <a:pt x="6175248" y="9144"/>
                </a:lnTo>
                <a:lnTo>
                  <a:pt x="6179820" y="9144"/>
                </a:lnTo>
                <a:lnTo>
                  <a:pt x="6179820" y="4572"/>
                </a:lnTo>
                <a:close/>
              </a:path>
            </a:pathLst>
          </a:custGeom>
          <a:solidFill>
            <a:srgbClr val="000000"/>
          </a:solidFill>
        </xdr:spPr>
      </xdr:sp>
    </xdr:grpSp>
    <xdr:clientData/>
  </xdr:oneCellAnchor>
  <xdr:oneCellAnchor>
    <xdr:from>
      <xdr:col>0</xdr:col>
      <xdr:colOff>1108448</xdr:colOff>
      <xdr:row>239</xdr:row>
      <xdr:rowOff>156323</xdr:rowOff>
    </xdr:from>
    <xdr:ext cx="4694704" cy="2880000"/>
    <xdr:grpSp>
      <xdr:nvGrpSpPr>
        <xdr:cNvPr id="5" name="Group 19">
          <a:extLst>
            <a:ext uri="{FF2B5EF4-FFF2-40B4-BE49-F238E27FC236}">
              <a16:creationId xmlns:a16="http://schemas.microsoft.com/office/drawing/2014/main" id="{00000000-0008-0000-0000-000005000000}"/>
            </a:ext>
          </a:extLst>
        </xdr:cNvPr>
        <xdr:cNvGrpSpPr/>
      </xdr:nvGrpSpPr>
      <xdr:grpSpPr>
        <a:xfrm>
          <a:off x="1108448" y="49146573"/>
          <a:ext cx="4694704" cy="2880000"/>
          <a:chOff x="0" y="0"/>
          <a:chExt cx="6179820" cy="3450590"/>
        </a:xfrm>
      </xdr:grpSpPr>
      <xdr:pic>
        <xdr:nvPicPr>
          <xdr:cNvPr id="6" name="image8.jpe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143" y="9144"/>
            <a:ext cx="6160008" cy="3430524"/>
          </a:xfrm>
          <a:prstGeom prst="rect">
            <a:avLst/>
          </a:prstGeom>
        </xdr:spPr>
      </xdr:pic>
      <xdr:sp macro="" textlink="">
        <xdr:nvSpPr>
          <xdr:cNvPr id="7" name="Shape 21">
            <a:extLst>
              <a:ext uri="{FF2B5EF4-FFF2-40B4-BE49-F238E27FC236}">
                <a16:creationId xmlns:a16="http://schemas.microsoft.com/office/drawing/2014/main" id="{00000000-0008-0000-0000-000007000000}"/>
              </a:ext>
            </a:extLst>
          </xdr:cNvPr>
          <xdr:cNvSpPr/>
        </xdr:nvSpPr>
        <xdr:spPr>
          <a:xfrm>
            <a:off x="0" y="0"/>
            <a:ext cx="6179820" cy="3450590"/>
          </a:xfrm>
          <a:custGeom>
            <a:avLst/>
            <a:gdLst/>
            <a:ahLst/>
            <a:cxnLst/>
            <a:rect l="0" t="0" r="0" b="0"/>
            <a:pathLst>
              <a:path w="6179820" h="3450590">
                <a:moveTo>
                  <a:pt x="6179820" y="0"/>
                </a:moveTo>
                <a:lnTo>
                  <a:pt x="0" y="0"/>
                </a:lnTo>
                <a:lnTo>
                  <a:pt x="0" y="3450336"/>
                </a:lnTo>
                <a:lnTo>
                  <a:pt x="6179820" y="3450336"/>
                </a:lnTo>
                <a:lnTo>
                  <a:pt x="6179820" y="3445764"/>
                </a:lnTo>
                <a:lnTo>
                  <a:pt x="9144" y="3445764"/>
                </a:lnTo>
                <a:lnTo>
                  <a:pt x="4572" y="3439668"/>
                </a:lnTo>
                <a:lnTo>
                  <a:pt x="9144" y="3439668"/>
                </a:lnTo>
                <a:lnTo>
                  <a:pt x="9144" y="9144"/>
                </a:lnTo>
                <a:lnTo>
                  <a:pt x="4572" y="9144"/>
                </a:lnTo>
                <a:lnTo>
                  <a:pt x="9144" y="4572"/>
                </a:lnTo>
                <a:lnTo>
                  <a:pt x="6179820" y="4572"/>
                </a:lnTo>
                <a:lnTo>
                  <a:pt x="6179820" y="0"/>
                </a:lnTo>
                <a:close/>
              </a:path>
              <a:path w="6179820" h="3450590">
                <a:moveTo>
                  <a:pt x="9144" y="3439668"/>
                </a:moveTo>
                <a:lnTo>
                  <a:pt x="4572" y="3439668"/>
                </a:lnTo>
                <a:lnTo>
                  <a:pt x="9144" y="3445764"/>
                </a:lnTo>
                <a:lnTo>
                  <a:pt x="9144" y="3439668"/>
                </a:lnTo>
                <a:close/>
              </a:path>
              <a:path w="6179820" h="3450590">
                <a:moveTo>
                  <a:pt x="6169152" y="3439668"/>
                </a:moveTo>
                <a:lnTo>
                  <a:pt x="9144" y="3439668"/>
                </a:lnTo>
                <a:lnTo>
                  <a:pt x="9144" y="3445764"/>
                </a:lnTo>
                <a:lnTo>
                  <a:pt x="6169152" y="3445764"/>
                </a:lnTo>
                <a:lnTo>
                  <a:pt x="6169152" y="3439668"/>
                </a:lnTo>
                <a:close/>
              </a:path>
              <a:path w="6179820" h="3450590">
                <a:moveTo>
                  <a:pt x="6169152" y="4572"/>
                </a:moveTo>
                <a:lnTo>
                  <a:pt x="6169152" y="3445764"/>
                </a:lnTo>
                <a:lnTo>
                  <a:pt x="6175248" y="3439668"/>
                </a:lnTo>
                <a:lnTo>
                  <a:pt x="6179820" y="3439668"/>
                </a:lnTo>
                <a:lnTo>
                  <a:pt x="6179820" y="9144"/>
                </a:lnTo>
                <a:lnTo>
                  <a:pt x="6175248" y="9144"/>
                </a:lnTo>
                <a:lnTo>
                  <a:pt x="6169152" y="4572"/>
                </a:lnTo>
                <a:close/>
              </a:path>
              <a:path w="6179820" h="3450590">
                <a:moveTo>
                  <a:pt x="6179820" y="3439668"/>
                </a:moveTo>
                <a:lnTo>
                  <a:pt x="6175248" y="3439668"/>
                </a:lnTo>
                <a:lnTo>
                  <a:pt x="6169152" y="3445764"/>
                </a:lnTo>
                <a:lnTo>
                  <a:pt x="6179820" y="3445764"/>
                </a:lnTo>
                <a:lnTo>
                  <a:pt x="6179820" y="3439668"/>
                </a:lnTo>
                <a:close/>
              </a:path>
              <a:path w="6179820" h="3450590">
                <a:moveTo>
                  <a:pt x="9144" y="4572"/>
                </a:moveTo>
                <a:lnTo>
                  <a:pt x="4572" y="9144"/>
                </a:lnTo>
                <a:lnTo>
                  <a:pt x="9144" y="9144"/>
                </a:lnTo>
                <a:lnTo>
                  <a:pt x="9144" y="4572"/>
                </a:lnTo>
                <a:close/>
              </a:path>
              <a:path w="6179820" h="3450590">
                <a:moveTo>
                  <a:pt x="6169152" y="4572"/>
                </a:moveTo>
                <a:lnTo>
                  <a:pt x="9144" y="4572"/>
                </a:lnTo>
                <a:lnTo>
                  <a:pt x="9144" y="9144"/>
                </a:lnTo>
                <a:lnTo>
                  <a:pt x="6169152" y="9144"/>
                </a:lnTo>
                <a:lnTo>
                  <a:pt x="6169152" y="4572"/>
                </a:lnTo>
                <a:close/>
              </a:path>
              <a:path w="6179820" h="3450590">
                <a:moveTo>
                  <a:pt x="6179820" y="4572"/>
                </a:moveTo>
                <a:lnTo>
                  <a:pt x="6169152" y="4572"/>
                </a:lnTo>
                <a:lnTo>
                  <a:pt x="6175248" y="9144"/>
                </a:lnTo>
                <a:lnTo>
                  <a:pt x="6179820" y="9144"/>
                </a:lnTo>
                <a:lnTo>
                  <a:pt x="6179820" y="4572"/>
                </a:lnTo>
                <a:close/>
              </a:path>
            </a:pathLst>
          </a:custGeom>
          <a:solidFill>
            <a:srgbClr val="000000"/>
          </a:solidFill>
        </xdr:spPr>
      </xdr:sp>
    </xdr:grpSp>
    <xdr:clientData/>
  </xdr:oneCellAnchor>
  <xdr:twoCellAnchor>
    <xdr:from>
      <xdr:col>9</xdr:col>
      <xdr:colOff>161925</xdr:colOff>
      <xdr:row>167</xdr:row>
      <xdr:rowOff>38100</xdr:rowOff>
    </xdr:from>
    <xdr:to>
      <xdr:col>20</xdr:col>
      <xdr:colOff>195174</xdr:colOff>
      <xdr:row>195</xdr:row>
      <xdr:rowOff>34434</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7604125" y="37128450"/>
          <a:ext cx="6180049" cy="4619134"/>
          <a:chOff x="133350" y="37185600"/>
          <a:chExt cx="5900649" cy="4530234"/>
        </a:xfrm>
      </xdr:grpSpPr>
      <xdr:pic>
        <xdr:nvPicPr>
          <xdr:cNvPr id="15" name="Picture 14" descr="insp-212402-1525.jpg (719×540)">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158019" y="37185600"/>
            <a:ext cx="287598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insp-212402-843.jpg (719×540)">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33350" y="37185600"/>
            <a:ext cx="287598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insp-212402-849.jpg (719×540)">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720029" y="39555834"/>
            <a:ext cx="287598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361950</xdr:colOff>
      <xdr:row>167</xdr:row>
      <xdr:rowOff>85725</xdr:rowOff>
    </xdr:from>
    <xdr:to>
      <xdr:col>20</xdr:col>
      <xdr:colOff>427950</xdr:colOff>
      <xdr:row>204</xdr:row>
      <xdr:rowOff>122072</xdr:rowOff>
    </xdr:to>
    <xdr:grpSp>
      <xdr:nvGrpSpPr>
        <xdr:cNvPr id="8" name="Group 7">
          <a:extLst>
            <a:ext uri="{FF2B5EF4-FFF2-40B4-BE49-F238E27FC236}">
              <a16:creationId xmlns:a16="http://schemas.microsoft.com/office/drawing/2014/main" id="{0A8CB6EC-690D-4917-B7E8-E224E3B139B0}"/>
            </a:ext>
          </a:extLst>
        </xdr:cNvPr>
        <xdr:cNvGrpSpPr/>
      </xdr:nvGrpSpPr>
      <xdr:grpSpPr>
        <a:xfrm>
          <a:off x="8362950" y="37176075"/>
          <a:ext cx="5654000" cy="6145047"/>
          <a:chOff x="514350" y="37090350"/>
          <a:chExt cx="5400000" cy="6027572"/>
        </a:xfrm>
      </xdr:grpSpPr>
      <xdr:pic>
        <xdr:nvPicPr>
          <xdr:cNvPr id="19" name="Picture 18">
            <a:extLst>
              <a:ext uri="{FF2B5EF4-FFF2-40B4-BE49-F238E27FC236}">
                <a16:creationId xmlns:a16="http://schemas.microsoft.com/office/drawing/2014/main" id="{17D8AF1E-0F91-46D7-AD04-F4258448119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514350" y="37090350"/>
            <a:ext cx="5400000" cy="4070654"/>
          </a:xfrm>
          <a:prstGeom prst="rect">
            <a:avLst/>
          </a:prstGeom>
          <a:ln>
            <a:solidFill>
              <a:schemeClr val="tx1"/>
            </a:solidFill>
          </a:ln>
        </xdr:spPr>
      </xdr:pic>
      <xdr:pic>
        <xdr:nvPicPr>
          <xdr:cNvPr id="20" name="Picture 19">
            <a:extLst>
              <a:ext uri="{FF2B5EF4-FFF2-40B4-BE49-F238E27FC236}">
                <a16:creationId xmlns:a16="http://schemas.microsoft.com/office/drawing/2014/main" id="{A52BB27D-9903-40EF-9455-F355DFFEF1CB}"/>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084880" y="41317922"/>
            <a:ext cx="2387823"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46D6B379-C8AB-43A6-9075-02ED30EF80BE}"/>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04891" y="41317922"/>
            <a:ext cx="2396667" cy="1800000"/>
          </a:xfrm>
          <a:prstGeom prst="rect">
            <a:avLst/>
          </a:prstGeom>
          <a:ln>
            <a:solidFill>
              <a:schemeClr val="tx1"/>
            </a:solidFill>
          </a:ln>
        </xdr:spPr>
      </xdr:pic>
    </xdr:grpSp>
    <xdr:clientData/>
  </xdr:twoCellAnchor>
  <xdr:twoCellAnchor editAs="oneCell">
    <xdr:from>
      <xdr:col>9</xdr:col>
      <xdr:colOff>44450</xdr:colOff>
      <xdr:row>1</xdr:row>
      <xdr:rowOff>88900</xdr:rowOff>
    </xdr:from>
    <xdr:to>
      <xdr:col>18</xdr:col>
      <xdr:colOff>415250</xdr:colOff>
      <xdr:row>15</xdr:row>
      <xdr:rowOff>160950</xdr:rowOff>
    </xdr:to>
    <xdr:pic>
      <xdr:nvPicPr>
        <xdr:cNvPr id="22" name="Picture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7486650" y="628650"/>
          <a:ext cx="5400000" cy="3037500"/>
        </a:xfrm>
        <a:prstGeom prst="rect">
          <a:avLst/>
        </a:prstGeom>
        <a:ln>
          <a:solidFill>
            <a:schemeClr val="tx1"/>
          </a:solidFill>
        </a:ln>
      </xdr:spPr>
    </xdr:pic>
    <xdr:clientData/>
  </xdr:twoCellAnchor>
  <xdr:twoCellAnchor>
    <xdr:from>
      <xdr:col>0</xdr:col>
      <xdr:colOff>298450</xdr:colOff>
      <xdr:row>166</xdr:row>
      <xdr:rowOff>127000</xdr:rowOff>
    </xdr:from>
    <xdr:to>
      <xdr:col>6</xdr:col>
      <xdr:colOff>671139</xdr:colOff>
      <xdr:row>213</xdr:row>
      <xdr:rowOff>58207</xdr:rowOff>
    </xdr:to>
    <xdr:grpSp>
      <xdr:nvGrpSpPr>
        <xdr:cNvPr id="10" name="Group 9"/>
        <xdr:cNvGrpSpPr/>
      </xdr:nvGrpSpPr>
      <xdr:grpSpPr>
        <a:xfrm>
          <a:off x="298450" y="37052250"/>
          <a:ext cx="6208339" cy="7690907"/>
          <a:chOff x="298450" y="37084000"/>
          <a:chExt cx="6208339" cy="7690907"/>
        </a:xfrm>
      </xdr:grpSpPr>
      <xdr:pic>
        <xdr:nvPicPr>
          <xdr:cNvPr id="23" name="Picture 2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87653" y="41894907"/>
            <a:ext cx="2166025" cy="288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087590" y="41894907"/>
            <a:ext cx="2157000" cy="288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2"/>
          <a:stretch>
            <a:fillRect/>
          </a:stretch>
        </xdr:blipFill>
        <xdr:spPr>
          <a:xfrm>
            <a:off x="298450" y="37084000"/>
            <a:ext cx="6208339" cy="468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maps/Dtn3k2m3M8VgZ8vy9" TargetMode="External"/><Relationship Id="rId1" Type="http://schemas.openxmlformats.org/officeDocument/2006/relationships/hyperlink" Target="mailto:axisbank@vsjadon.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0"/>
  <sheetViews>
    <sheetView tabSelected="1" view="pageBreakPreview" topLeftCell="A155" zoomScaleNormal="100" zoomScaleSheetLayoutView="100" workbookViewId="0">
      <selection activeCell="A157" sqref="A157:XFD157"/>
    </sheetView>
  </sheetViews>
  <sheetFormatPr defaultRowHeight="13" x14ac:dyDescent="0.3"/>
  <cols>
    <col min="1" max="1" width="20.69921875" customWidth="1"/>
    <col min="2" max="2" width="14.69921875" customWidth="1"/>
    <col min="3" max="3" width="16.19921875" customWidth="1"/>
    <col min="4" max="4" width="15.796875" customWidth="1"/>
    <col min="5" max="5" width="11.69921875" customWidth="1"/>
    <col min="6" max="6" width="12.796875" customWidth="1"/>
    <col min="7" max="7" width="16.5" customWidth="1"/>
    <col min="8" max="8" width="0" hidden="1" customWidth="1"/>
  </cols>
  <sheetData>
    <row r="1" spans="1:7" ht="42.65" customHeight="1" x14ac:dyDescent="0.3">
      <c r="A1" s="56" t="s">
        <v>181</v>
      </c>
      <c r="B1" s="57"/>
      <c r="C1" s="57"/>
      <c r="D1" s="57"/>
      <c r="E1" s="57"/>
      <c r="F1" s="57"/>
      <c r="G1" s="58"/>
    </row>
    <row r="2" spans="1:7" ht="15.75" customHeight="1" x14ac:dyDescent="0.3">
      <c r="A2" s="56" t="s">
        <v>0</v>
      </c>
      <c r="B2" s="59"/>
      <c r="C2" s="59"/>
      <c r="D2" s="59"/>
      <c r="E2" s="59"/>
      <c r="F2" s="59"/>
      <c r="G2" s="60"/>
    </row>
    <row r="3" spans="1:7" ht="15.75" customHeight="1" x14ac:dyDescent="0.3">
      <c r="A3" s="48" t="s">
        <v>1</v>
      </c>
      <c r="B3" s="49"/>
      <c r="C3" s="49"/>
      <c r="D3" s="50" t="str">
        <f ca="1">TEXT(TODAY(),"DD/MM/YYYY")</f>
        <v>13/09/2025</v>
      </c>
      <c r="E3" s="51"/>
      <c r="F3" s="51"/>
      <c r="G3" s="52"/>
    </row>
    <row r="4" spans="1:7" ht="15.75" customHeight="1" x14ac:dyDescent="0.3">
      <c r="A4" s="48" t="s">
        <v>2</v>
      </c>
      <c r="B4" s="49"/>
      <c r="C4" s="49"/>
      <c r="D4" s="48" t="s">
        <v>3</v>
      </c>
      <c r="E4" s="49"/>
      <c r="F4" s="49"/>
      <c r="G4" s="53"/>
    </row>
    <row r="5" spans="1:7" ht="15.75" customHeight="1" x14ac:dyDescent="0.3">
      <c r="A5" s="48" t="s">
        <v>4</v>
      </c>
      <c r="B5" s="49"/>
      <c r="C5" s="49"/>
      <c r="D5" s="50">
        <v>45906</v>
      </c>
      <c r="E5" s="51"/>
      <c r="F5" s="51"/>
      <c r="G5" s="52"/>
    </row>
    <row r="6" spans="1:7" ht="16" customHeight="1" x14ac:dyDescent="0.3">
      <c r="A6" s="48" t="s">
        <v>5</v>
      </c>
      <c r="B6" s="49"/>
      <c r="C6" s="49"/>
      <c r="D6" s="48" t="s">
        <v>175</v>
      </c>
      <c r="E6" s="49"/>
      <c r="F6" s="49"/>
      <c r="G6" s="53"/>
    </row>
    <row r="7" spans="1:7" ht="15.75" customHeight="1" x14ac:dyDescent="0.3">
      <c r="A7" s="48" t="s">
        <v>7</v>
      </c>
      <c r="B7" s="49"/>
      <c r="C7" s="49"/>
      <c r="D7" s="48" t="s">
        <v>6</v>
      </c>
      <c r="E7" s="49"/>
      <c r="F7" s="49"/>
      <c r="G7" s="53"/>
    </row>
    <row r="8" spans="1:7" ht="15.75" customHeight="1" x14ac:dyDescent="0.3">
      <c r="A8" s="48" t="s">
        <v>8</v>
      </c>
      <c r="B8" s="49"/>
      <c r="C8" s="49"/>
      <c r="D8" s="61" t="s">
        <v>147</v>
      </c>
      <c r="E8" s="62"/>
      <c r="F8" s="62"/>
      <c r="G8" s="63"/>
    </row>
    <row r="9" spans="1:7" ht="15.75" customHeight="1" x14ac:dyDescent="0.3">
      <c r="A9" s="48" t="s">
        <v>182</v>
      </c>
      <c r="B9" s="49"/>
      <c r="C9" s="49"/>
      <c r="D9" s="64" t="s">
        <v>177</v>
      </c>
      <c r="E9" s="65"/>
      <c r="F9" s="65"/>
      <c r="G9" s="66"/>
    </row>
    <row r="10" spans="1:7" ht="15.75" customHeight="1" x14ac:dyDescent="0.3">
      <c r="A10" s="48" t="s">
        <v>9</v>
      </c>
      <c r="B10" s="49"/>
      <c r="C10" s="49"/>
      <c r="D10" s="48" t="s">
        <v>121</v>
      </c>
      <c r="E10" s="49"/>
      <c r="F10" s="49"/>
      <c r="G10" s="53"/>
    </row>
    <row r="11" spans="1:7" ht="15.75" customHeight="1" x14ac:dyDescent="0.3">
      <c r="A11" s="48" t="s">
        <v>10</v>
      </c>
      <c r="B11" s="49"/>
      <c r="C11" s="49"/>
      <c r="D11" s="48" t="s">
        <v>11</v>
      </c>
      <c r="E11" s="49"/>
      <c r="F11" s="49"/>
      <c r="G11" s="53"/>
    </row>
    <row r="12" spans="1:7" ht="15.75" customHeight="1" x14ac:dyDescent="0.3">
      <c r="A12" s="48" t="s">
        <v>12</v>
      </c>
      <c r="B12" s="49"/>
      <c r="C12" s="49"/>
      <c r="D12" s="48" t="s">
        <v>183</v>
      </c>
      <c r="E12" s="49"/>
      <c r="F12" s="49"/>
      <c r="G12" s="53"/>
    </row>
    <row r="13" spans="1:7" ht="33" customHeight="1" x14ac:dyDescent="0.3">
      <c r="A13" s="48" t="s">
        <v>13</v>
      </c>
      <c r="B13" s="53"/>
      <c r="C13" s="48" t="s">
        <v>122</v>
      </c>
      <c r="D13" s="49"/>
      <c r="E13" s="49"/>
      <c r="F13" s="49"/>
      <c r="G13" s="53"/>
    </row>
    <row r="14" spans="1:7" ht="14" x14ac:dyDescent="0.3">
      <c r="A14" s="48" t="s">
        <v>14</v>
      </c>
      <c r="B14" s="53"/>
      <c r="C14" s="48" t="s">
        <v>123</v>
      </c>
      <c r="D14" s="49"/>
      <c r="E14" s="53"/>
      <c r="F14" s="1" t="s">
        <v>15</v>
      </c>
      <c r="G14" s="3" t="s">
        <v>16</v>
      </c>
    </row>
    <row r="15" spans="1:7" ht="15.75" customHeight="1" x14ac:dyDescent="0.3">
      <c r="A15" s="1" t="s">
        <v>17</v>
      </c>
      <c r="B15" s="48" t="s">
        <v>18</v>
      </c>
      <c r="C15" s="49"/>
      <c r="D15" s="1" t="s">
        <v>19</v>
      </c>
      <c r="E15" s="48" t="s">
        <v>20</v>
      </c>
      <c r="F15" s="49"/>
      <c r="G15" s="53"/>
    </row>
    <row r="16" spans="1:7" ht="15.75" customHeight="1" x14ac:dyDescent="0.3">
      <c r="A16" s="1" t="s">
        <v>21</v>
      </c>
      <c r="B16" s="48" t="s">
        <v>22</v>
      </c>
      <c r="C16" s="49"/>
      <c r="D16" s="1" t="s">
        <v>23</v>
      </c>
      <c r="E16" s="67">
        <v>421503</v>
      </c>
      <c r="F16" s="68"/>
      <c r="G16" s="69"/>
    </row>
    <row r="17" spans="1:7" ht="31.4" customHeight="1" x14ac:dyDescent="0.3">
      <c r="A17" s="48" t="s">
        <v>24</v>
      </c>
      <c r="B17" s="53"/>
      <c r="C17" s="2" t="s">
        <v>117</v>
      </c>
      <c r="D17" s="48" t="s">
        <v>25</v>
      </c>
      <c r="E17" s="53"/>
      <c r="F17" s="48" t="s">
        <v>26</v>
      </c>
      <c r="G17" s="53"/>
    </row>
    <row r="18" spans="1:7" ht="31.5" customHeight="1" x14ac:dyDescent="0.3">
      <c r="A18" s="54" t="s">
        <v>27</v>
      </c>
      <c r="B18" s="55"/>
      <c r="C18" s="55"/>
      <c r="D18" s="48" t="s">
        <v>28</v>
      </c>
      <c r="E18" s="49"/>
      <c r="F18" s="49"/>
      <c r="G18" s="53"/>
    </row>
    <row r="19" spans="1:7" ht="31.5" customHeight="1" x14ac:dyDescent="0.3">
      <c r="A19" s="54" t="s">
        <v>29</v>
      </c>
      <c r="B19" s="55"/>
      <c r="C19" s="55"/>
      <c r="D19" s="48" t="s">
        <v>30</v>
      </c>
      <c r="E19" s="49"/>
      <c r="F19" s="49"/>
      <c r="G19" s="53"/>
    </row>
    <row r="20" spans="1:7" ht="15.75" customHeight="1" x14ac:dyDescent="0.3">
      <c r="A20" s="48" t="s">
        <v>31</v>
      </c>
      <c r="B20" s="49"/>
      <c r="C20" s="49"/>
      <c r="D20" s="48" t="s">
        <v>32</v>
      </c>
      <c r="E20" s="49"/>
      <c r="F20" s="49"/>
      <c r="G20" s="53"/>
    </row>
    <row r="21" spans="1:7" ht="15.75" customHeight="1" x14ac:dyDescent="0.3">
      <c r="A21" s="48" t="s">
        <v>33</v>
      </c>
      <c r="B21" s="49"/>
      <c r="C21" s="49"/>
      <c r="D21" s="48" t="s">
        <v>34</v>
      </c>
      <c r="E21" s="49"/>
      <c r="F21" s="49"/>
      <c r="G21" s="53"/>
    </row>
    <row r="22" spans="1:7" ht="15.75" customHeight="1" x14ac:dyDescent="0.3">
      <c r="A22" s="48" t="s">
        <v>35</v>
      </c>
      <c r="B22" s="49"/>
      <c r="C22" s="49"/>
      <c r="D22" s="48" t="s">
        <v>36</v>
      </c>
      <c r="E22" s="49"/>
      <c r="F22" s="49"/>
      <c r="G22" s="53"/>
    </row>
    <row r="23" spans="1:7" ht="15.75" customHeight="1" x14ac:dyDescent="0.3">
      <c r="A23" s="48" t="s">
        <v>37</v>
      </c>
      <c r="B23" s="49"/>
      <c r="C23" s="49"/>
      <c r="D23" s="48" t="s">
        <v>38</v>
      </c>
      <c r="E23" s="49"/>
      <c r="F23" s="49"/>
      <c r="G23" s="53"/>
    </row>
    <row r="24" spans="1:7" ht="15.75" customHeight="1" x14ac:dyDescent="0.3">
      <c r="A24" s="70" t="s">
        <v>39</v>
      </c>
      <c r="B24" s="71"/>
      <c r="C24" s="3" t="s">
        <v>40</v>
      </c>
      <c r="D24" s="4" t="s">
        <v>41</v>
      </c>
      <c r="E24" s="70" t="s">
        <v>42</v>
      </c>
      <c r="F24" s="71"/>
      <c r="G24" s="3" t="s">
        <v>43</v>
      </c>
    </row>
    <row r="25" spans="1:7" ht="15.75" customHeight="1" x14ac:dyDescent="0.3">
      <c r="A25" s="70" t="s">
        <v>44</v>
      </c>
      <c r="B25" s="71"/>
      <c r="C25" s="3" t="s">
        <v>45</v>
      </c>
      <c r="D25" s="4" t="s">
        <v>45</v>
      </c>
      <c r="E25" s="70" t="s">
        <v>45</v>
      </c>
      <c r="F25" s="71"/>
      <c r="G25" s="3" t="s">
        <v>45</v>
      </c>
    </row>
    <row r="26" spans="1:7" ht="15.75" customHeight="1" x14ac:dyDescent="0.3">
      <c r="A26" s="70" t="s">
        <v>46</v>
      </c>
      <c r="B26" s="71"/>
      <c r="C26" s="3" t="s">
        <v>47</v>
      </c>
      <c r="D26" s="4" t="s">
        <v>17</v>
      </c>
      <c r="E26" s="70" t="s">
        <v>48</v>
      </c>
      <c r="F26" s="71"/>
      <c r="G26" s="3" t="s">
        <v>47</v>
      </c>
    </row>
    <row r="27" spans="1:7" ht="15.75" customHeight="1" x14ac:dyDescent="0.3">
      <c r="A27" s="48" t="s">
        <v>49</v>
      </c>
      <c r="B27" s="49"/>
      <c r="C27" s="49"/>
      <c r="D27" s="49"/>
      <c r="E27" s="49"/>
      <c r="F27" s="49"/>
      <c r="G27" s="53"/>
    </row>
    <row r="28" spans="1:7" ht="15.75" customHeight="1" x14ac:dyDescent="0.3">
      <c r="A28" s="48" t="s">
        <v>50</v>
      </c>
      <c r="B28" s="49"/>
      <c r="C28" s="49"/>
      <c r="D28" s="49"/>
      <c r="E28" s="49"/>
      <c r="F28" s="49"/>
      <c r="G28" s="53"/>
    </row>
    <row r="29" spans="1:7" ht="15.75" customHeight="1" x14ac:dyDescent="0.3">
      <c r="A29" s="48" t="s">
        <v>51</v>
      </c>
      <c r="B29" s="53"/>
      <c r="C29" s="3" t="s">
        <v>52</v>
      </c>
      <c r="D29" s="8">
        <v>19.138024399999999</v>
      </c>
      <c r="E29" s="73" t="s">
        <v>53</v>
      </c>
      <c r="F29" s="74"/>
      <c r="G29" s="8">
        <v>73.251499499999994</v>
      </c>
    </row>
    <row r="30" spans="1:7" ht="15.75" customHeight="1" x14ac:dyDescent="0.3">
      <c r="A30" s="48" t="s">
        <v>179</v>
      </c>
      <c r="B30" s="53"/>
      <c r="C30" s="72" t="s">
        <v>180</v>
      </c>
      <c r="D30" s="49"/>
      <c r="E30" s="49"/>
      <c r="F30" s="49"/>
      <c r="G30" s="53"/>
    </row>
    <row r="31" spans="1:7" ht="15.75" customHeight="1" x14ac:dyDescent="0.3">
      <c r="A31" s="61" t="s">
        <v>54</v>
      </c>
      <c r="B31" s="62"/>
      <c r="C31" s="62"/>
      <c r="D31" s="62"/>
      <c r="E31" s="62"/>
      <c r="F31" s="62"/>
      <c r="G31" s="63"/>
    </row>
    <row r="32" spans="1:7" ht="15.75" customHeight="1" x14ac:dyDescent="0.3">
      <c r="A32" s="48" t="s">
        <v>55</v>
      </c>
      <c r="B32" s="49"/>
      <c r="C32" s="49"/>
      <c r="D32" s="48" t="s">
        <v>56</v>
      </c>
      <c r="E32" s="49"/>
      <c r="F32" s="49"/>
      <c r="G32" s="53"/>
    </row>
    <row r="33" spans="1:7" ht="15.75" customHeight="1" x14ac:dyDescent="0.3">
      <c r="A33" s="108" t="s">
        <v>57</v>
      </c>
      <c r="B33" s="76"/>
      <c r="C33" s="76"/>
      <c r="D33" s="108" t="s">
        <v>58</v>
      </c>
      <c r="E33" s="76"/>
      <c r="F33" s="76"/>
      <c r="G33" s="77"/>
    </row>
    <row r="34" spans="1:7" ht="15.75" customHeight="1" x14ac:dyDescent="0.3">
      <c r="A34" s="115" t="s">
        <v>59</v>
      </c>
      <c r="B34" s="115"/>
      <c r="C34" s="115"/>
      <c r="D34" s="115"/>
      <c r="E34" s="115"/>
      <c r="F34" s="115"/>
      <c r="G34" s="115"/>
    </row>
    <row r="35" spans="1:7" ht="15.75" customHeight="1" x14ac:dyDescent="0.3">
      <c r="A35" s="116" t="s">
        <v>60</v>
      </c>
      <c r="B35" s="116"/>
      <c r="C35" s="116"/>
      <c r="D35" s="117">
        <v>81310.8</v>
      </c>
      <c r="E35" s="117"/>
      <c r="F35" s="117"/>
      <c r="G35" s="117"/>
    </row>
    <row r="36" spans="1:7" ht="15.75" customHeight="1" x14ac:dyDescent="0.3">
      <c r="A36" s="116" t="s">
        <v>61</v>
      </c>
      <c r="B36" s="116"/>
      <c r="C36" s="116"/>
      <c r="D36" s="117">
        <v>1</v>
      </c>
      <c r="E36" s="117"/>
      <c r="F36" s="117"/>
      <c r="G36" s="117"/>
    </row>
    <row r="37" spans="1:7" ht="15" customHeight="1" x14ac:dyDescent="0.3">
      <c r="A37" s="116" t="s">
        <v>62</v>
      </c>
      <c r="B37" s="116"/>
      <c r="C37" s="116"/>
      <c r="D37" s="117">
        <v>0</v>
      </c>
      <c r="E37" s="117"/>
      <c r="F37" s="117"/>
      <c r="G37" s="117"/>
    </row>
    <row r="38" spans="1:7" ht="15" customHeight="1" x14ac:dyDescent="0.3">
      <c r="A38" s="116" t="s">
        <v>63</v>
      </c>
      <c r="B38" s="116"/>
      <c r="C38" s="116"/>
      <c r="D38" s="117">
        <v>1</v>
      </c>
      <c r="E38" s="117"/>
      <c r="F38" s="117"/>
      <c r="G38" s="117"/>
    </row>
    <row r="39" spans="1:7" ht="15" customHeight="1" x14ac:dyDescent="0.3">
      <c r="A39" s="116" t="s">
        <v>64</v>
      </c>
      <c r="B39" s="116"/>
      <c r="C39" s="116"/>
      <c r="D39" s="117">
        <v>81310.8</v>
      </c>
      <c r="E39" s="117"/>
      <c r="F39" s="117"/>
      <c r="G39" s="117"/>
    </row>
    <row r="40" spans="1:7" ht="15" customHeight="1" x14ac:dyDescent="0.3">
      <c r="A40" s="116" t="s">
        <v>65</v>
      </c>
      <c r="B40" s="116"/>
      <c r="C40" s="116"/>
      <c r="D40" s="116" t="s">
        <v>178</v>
      </c>
      <c r="E40" s="116"/>
      <c r="F40" s="116"/>
      <c r="G40" s="116"/>
    </row>
    <row r="41" spans="1:7" ht="14.25" customHeight="1" x14ac:dyDescent="0.3">
      <c r="A41" s="115" t="s">
        <v>66</v>
      </c>
      <c r="B41" s="115"/>
      <c r="C41" s="115"/>
      <c r="D41" s="115"/>
      <c r="E41" s="115"/>
      <c r="F41" s="115"/>
      <c r="G41" s="115"/>
    </row>
    <row r="42" spans="1:7" ht="30" customHeight="1" x14ac:dyDescent="0.3">
      <c r="A42" s="118" t="s">
        <v>67</v>
      </c>
      <c r="B42" s="116" t="s">
        <v>68</v>
      </c>
      <c r="C42" s="116"/>
      <c r="D42" s="116"/>
      <c r="E42" s="118" t="s">
        <v>69</v>
      </c>
      <c r="F42" s="116" t="s">
        <v>70</v>
      </c>
      <c r="G42" s="116"/>
    </row>
    <row r="43" spans="1:7" ht="30" customHeight="1" x14ac:dyDescent="0.3">
      <c r="A43" s="118" t="s">
        <v>71</v>
      </c>
      <c r="B43" s="116" t="s">
        <v>68</v>
      </c>
      <c r="C43" s="116"/>
      <c r="D43" s="116"/>
      <c r="E43" s="118" t="s">
        <v>69</v>
      </c>
      <c r="F43" s="116" t="s">
        <v>70</v>
      </c>
      <c r="G43" s="116"/>
    </row>
    <row r="44" spans="1:7" ht="30.75" customHeight="1" x14ac:dyDescent="0.3">
      <c r="A44" s="109" t="s">
        <v>72</v>
      </c>
      <c r="B44" s="110" t="s">
        <v>118</v>
      </c>
      <c r="C44" s="111"/>
      <c r="D44" s="112"/>
      <c r="E44" s="109" t="s">
        <v>69</v>
      </c>
      <c r="F44" s="113" t="s">
        <v>73</v>
      </c>
      <c r="G44" s="114"/>
    </row>
    <row r="45" spans="1:7" ht="14" x14ac:dyDescent="0.3">
      <c r="A45" s="1" t="s">
        <v>74</v>
      </c>
      <c r="B45" s="48" t="s">
        <v>45</v>
      </c>
      <c r="C45" s="49"/>
      <c r="D45" s="53"/>
      <c r="E45" s="1" t="s">
        <v>69</v>
      </c>
      <c r="F45" s="48" t="s">
        <v>45</v>
      </c>
      <c r="G45" s="53"/>
    </row>
    <row r="46" spans="1:7" ht="15" customHeight="1" x14ac:dyDescent="0.3">
      <c r="A46" s="48" t="s">
        <v>75</v>
      </c>
      <c r="B46" s="53"/>
      <c r="C46" s="3" t="s">
        <v>73</v>
      </c>
      <c r="D46" s="48" t="s">
        <v>76</v>
      </c>
      <c r="E46" s="53"/>
      <c r="F46" s="50" t="s">
        <v>176</v>
      </c>
      <c r="G46" s="53"/>
    </row>
    <row r="47" spans="1:7" ht="14.25" customHeight="1" x14ac:dyDescent="0.3">
      <c r="A47" s="61" t="s">
        <v>77</v>
      </c>
      <c r="B47" s="62"/>
      <c r="C47" s="62"/>
      <c r="D47" s="62"/>
      <c r="E47" s="62"/>
      <c r="F47" s="62"/>
      <c r="G47" s="63"/>
    </row>
    <row r="48" spans="1:7" ht="15" customHeight="1" x14ac:dyDescent="0.3">
      <c r="A48" s="48" t="s">
        <v>78</v>
      </c>
      <c r="B48" s="53"/>
      <c r="C48" s="5">
        <v>81310.78</v>
      </c>
      <c r="D48" s="48" t="s">
        <v>79</v>
      </c>
      <c r="E48" s="49"/>
      <c r="F48" s="53"/>
      <c r="G48" s="6">
        <v>306</v>
      </c>
    </row>
    <row r="49" spans="1:11" ht="30" customHeight="1" x14ac:dyDescent="0.3">
      <c r="A49" s="1" t="s">
        <v>80</v>
      </c>
      <c r="B49" s="48" t="s">
        <v>171</v>
      </c>
      <c r="C49" s="53"/>
      <c r="D49" s="48" t="s">
        <v>81</v>
      </c>
      <c r="E49" s="49"/>
      <c r="F49" s="49"/>
      <c r="G49" s="53"/>
    </row>
    <row r="50" spans="1:11" ht="15" customHeight="1" x14ac:dyDescent="0.3">
      <c r="A50" s="48" t="s">
        <v>149</v>
      </c>
      <c r="B50" s="53"/>
      <c r="C50" s="48" t="s">
        <v>82</v>
      </c>
      <c r="D50" s="49"/>
      <c r="E50" s="49"/>
      <c r="F50" s="49"/>
      <c r="G50" s="53"/>
    </row>
    <row r="51" spans="1:11" ht="15" customHeight="1" thickBot="1" x14ac:dyDescent="0.35">
      <c r="A51" s="48" t="s">
        <v>148</v>
      </c>
      <c r="B51" s="49"/>
      <c r="C51" s="76"/>
      <c r="D51" s="76"/>
      <c r="E51" s="76"/>
      <c r="F51" s="76"/>
      <c r="G51" s="77"/>
    </row>
    <row r="52" spans="1:11" ht="14.25" customHeight="1" x14ac:dyDescent="0.35">
      <c r="A52" s="81" t="s">
        <v>150</v>
      </c>
      <c r="B52" s="82"/>
      <c r="C52" s="80" t="s">
        <v>171</v>
      </c>
      <c r="D52" s="80"/>
      <c r="E52" s="80"/>
      <c r="F52" s="80"/>
      <c r="G52" s="80"/>
      <c r="H52" s="39"/>
      <c r="I52" s="13" t="str">
        <f>(IF(C56=0,"Work not yet Started.",IF(D56=50%,"Excavation work in process",IF(D56=100%,"Excavation work completed, ","0")))&amp;(IF(C57=0%,"",IF(D57=25%,"Footing work is process",IF(D57=50%,"Footing work Completed",IF(D57=75%,"Plinth work is process",IF(D57=100%,"Plinth work completed","0"))))))&amp;(IF(C58&gt;0,", RCC upto "&amp;C58&amp;" Slab completed",""))&amp;(IF(C59&gt;0,", Brickwork upto "&amp;C59&amp;" Floor completed"," "))&amp;(IF(C60&gt;0,", Internal Plaster upto "&amp;C60&amp;" Floor completed"," "))&amp;(IF(C61&gt;0,", External Plaster upto "&amp;C61&amp;" Floor completed"," "))&amp;(IF(C62&gt;0,", Flooring upto "&amp;C62&amp;" Floor completed"," "))&amp;(IF(C63&gt;0,", Painting upto "&amp;C63&amp;" Floor completed"," "))&amp;(IF(C64&gt;0,", Finishing upto "&amp;C64&amp;" Floor completed"," ")))</f>
        <v xml:space="preserve">Work not yet Started.      </v>
      </c>
      <c r="J52" s="14"/>
      <c r="K52" s="15"/>
    </row>
    <row r="53" spans="1:11" ht="14.25" customHeight="1" x14ac:dyDescent="0.35">
      <c r="A53" s="83" t="s">
        <v>138</v>
      </c>
      <c r="B53" s="84"/>
      <c r="C53" s="16">
        <v>1</v>
      </c>
      <c r="D53" s="16" t="s">
        <v>137</v>
      </c>
      <c r="E53" s="16">
        <v>0</v>
      </c>
      <c r="F53" s="16" t="s">
        <v>151</v>
      </c>
      <c r="G53" s="17">
        <v>20</v>
      </c>
      <c r="H53" s="17">
        <v>20</v>
      </c>
      <c r="I53" s="18" t="s">
        <v>152</v>
      </c>
      <c r="J53" s="19"/>
      <c r="K53" s="20"/>
    </row>
    <row r="54" spans="1:11" ht="15" customHeight="1" x14ac:dyDescent="0.35">
      <c r="A54" s="85" t="s">
        <v>153</v>
      </c>
      <c r="B54" s="86"/>
      <c r="C54" s="87" t="str">
        <f>I52</f>
        <v xml:space="preserve">Work not yet Started.      </v>
      </c>
      <c r="D54" s="88"/>
      <c r="E54" s="88"/>
      <c r="F54" s="88"/>
      <c r="G54" s="89"/>
      <c r="H54" s="21"/>
      <c r="I54" s="18" t="s">
        <v>154</v>
      </c>
      <c r="J54" s="19"/>
      <c r="K54" s="20"/>
    </row>
    <row r="55" spans="1:11" ht="31" x14ac:dyDescent="0.35">
      <c r="A55" s="46" t="s">
        <v>155</v>
      </c>
      <c r="B55" s="47"/>
      <c r="C55" s="22" t="s">
        <v>156</v>
      </c>
      <c r="D55" s="23" t="s">
        <v>157</v>
      </c>
      <c r="E55" s="47" t="s">
        <v>158</v>
      </c>
      <c r="F55" s="47"/>
      <c r="G55" s="23" t="s">
        <v>159</v>
      </c>
      <c r="H55" s="24"/>
      <c r="I55" s="18" t="s">
        <v>160</v>
      </c>
      <c r="J55" s="25"/>
      <c r="K55" s="26"/>
    </row>
    <row r="56" spans="1:11" ht="15.5" x14ac:dyDescent="0.35">
      <c r="A56" s="46" t="s">
        <v>161</v>
      </c>
      <c r="B56" s="47"/>
      <c r="C56" s="27">
        <v>0</v>
      </c>
      <c r="D56" s="28">
        <f>((100/G53)*C56)/100</f>
        <v>0</v>
      </c>
      <c r="E56" s="41">
        <f>(IF(C54=I54,"100%",IF(C54=I55,"100%",(((C57/G53*10)+(40/(C53+E53+G53)*C58)+(7.5/(G53)*C59)+(7.5/(G53)*C60)+(10/G53*C61)+(10/G53*C62)+(5/G53*C63)+(5/G53*C64)+(5/G53*C65))/100))))</f>
        <v>0</v>
      </c>
      <c r="F56" s="41"/>
      <c r="G56" s="43">
        <f>((((C56/G53)*20)+((C57/G53)*25)+(30/(G53+E53+C53)*C58)+(5/G53*C59)+(5/G53*C60)+(5/G53*C61)+(5/G53*C62)+(0/G53*C63)+(0/G53*C64)+(5/G53*C65))/100)</f>
        <v>0</v>
      </c>
      <c r="H56" s="29"/>
      <c r="I56" s="18"/>
      <c r="J56" s="25"/>
      <c r="K56" s="26"/>
    </row>
    <row r="57" spans="1:11" ht="15.5" x14ac:dyDescent="0.35">
      <c r="A57" s="46" t="s">
        <v>139</v>
      </c>
      <c r="B57" s="47"/>
      <c r="C57" s="27">
        <v>0</v>
      </c>
      <c r="D57" s="28">
        <f>((100/G53)*C57)/100</f>
        <v>0</v>
      </c>
      <c r="E57" s="41"/>
      <c r="F57" s="41"/>
      <c r="G57" s="44"/>
      <c r="H57" s="29"/>
      <c r="I57" s="25"/>
      <c r="J57" s="25"/>
      <c r="K57" s="26"/>
    </row>
    <row r="58" spans="1:11" ht="15.5" x14ac:dyDescent="0.35">
      <c r="A58" s="46" t="s">
        <v>140</v>
      </c>
      <c r="B58" s="47"/>
      <c r="C58" s="30">
        <v>0</v>
      </c>
      <c r="D58" s="28">
        <f>((100/(C53+E53+G53))*C58)/100</f>
        <v>0</v>
      </c>
      <c r="E58" s="41"/>
      <c r="F58" s="41"/>
      <c r="G58" s="44"/>
      <c r="H58" s="29"/>
      <c r="I58" s="31" t="s">
        <v>141</v>
      </c>
      <c r="J58" s="32"/>
      <c r="K58" s="33">
        <f>H53*50%</f>
        <v>10</v>
      </c>
    </row>
    <row r="59" spans="1:11" ht="15.5" x14ac:dyDescent="0.35">
      <c r="A59" s="46" t="s">
        <v>162</v>
      </c>
      <c r="B59" s="47" t="s">
        <v>163</v>
      </c>
      <c r="C59" s="27">
        <v>0</v>
      </c>
      <c r="D59" s="28">
        <f>((100/H53)*C59)/100</f>
        <v>0</v>
      </c>
      <c r="E59" s="41"/>
      <c r="F59" s="41"/>
      <c r="G59" s="44"/>
      <c r="H59" s="29"/>
      <c r="I59" s="31" t="s">
        <v>142</v>
      </c>
      <c r="J59" s="32"/>
      <c r="K59" s="33">
        <f>H53</f>
        <v>20</v>
      </c>
    </row>
    <row r="60" spans="1:11" ht="15" customHeight="1" x14ac:dyDescent="0.35">
      <c r="A60" s="46" t="s">
        <v>164</v>
      </c>
      <c r="B60" s="47" t="s">
        <v>163</v>
      </c>
      <c r="C60" s="27">
        <v>0</v>
      </c>
      <c r="D60" s="28">
        <f>((100/H53)*C60)/100</f>
        <v>0</v>
      </c>
      <c r="E60" s="41"/>
      <c r="F60" s="41"/>
      <c r="G60" s="44"/>
      <c r="H60" s="29"/>
      <c r="I60" s="31"/>
      <c r="J60" s="32"/>
      <c r="K60" s="33"/>
    </row>
    <row r="61" spans="1:11" ht="15.5" x14ac:dyDescent="0.35">
      <c r="A61" s="46" t="s">
        <v>165</v>
      </c>
      <c r="B61" s="47" t="s">
        <v>166</v>
      </c>
      <c r="C61" s="27">
        <v>0</v>
      </c>
      <c r="D61" s="28">
        <f>((100/(H53))*C61)/100</f>
        <v>0</v>
      </c>
      <c r="E61" s="41"/>
      <c r="F61" s="41"/>
      <c r="G61" s="44"/>
      <c r="H61" s="29"/>
      <c r="I61" s="31" t="s">
        <v>143</v>
      </c>
      <c r="J61" s="32"/>
      <c r="K61" s="33">
        <f>H53*25%</f>
        <v>5</v>
      </c>
    </row>
    <row r="62" spans="1:11" ht="15" customHeight="1" x14ac:dyDescent="0.35">
      <c r="A62" s="46" t="s">
        <v>167</v>
      </c>
      <c r="B62" s="47" t="s">
        <v>167</v>
      </c>
      <c r="C62" s="27">
        <v>0</v>
      </c>
      <c r="D62" s="28">
        <f>((100/H53)*C62)/100</f>
        <v>0</v>
      </c>
      <c r="E62" s="41"/>
      <c r="F62" s="41"/>
      <c r="G62" s="44"/>
      <c r="H62" s="29"/>
      <c r="I62" s="31" t="s">
        <v>144</v>
      </c>
      <c r="J62" s="32"/>
      <c r="K62" s="33">
        <f>H53*50%</f>
        <v>10</v>
      </c>
    </row>
    <row r="63" spans="1:11" ht="15.5" x14ac:dyDescent="0.35">
      <c r="A63" s="46" t="s">
        <v>168</v>
      </c>
      <c r="B63" s="47"/>
      <c r="C63" s="27">
        <v>0</v>
      </c>
      <c r="D63" s="28">
        <f>((100/H53)*C63)/100</f>
        <v>0</v>
      </c>
      <c r="E63" s="41"/>
      <c r="F63" s="41"/>
      <c r="G63" s="44"/>
      <c r="H63" s="29"/>
      <c r="I63" s="31" t="s">
        <v>145</v>
      </c>
      <c r="J63" s="32"/>
      <c r="K63" s="33">
        <f>H53*75%</f>
        <v>15</v>
      </c>
    </row>
    <row r="64" spans="1:11" ht="15" customHeight="1" x14ac:dyDescent="0.35">
      <c r="A64" s="46" t="s">
        <v>169</v>
      </c>
      <c r="B64" s="47" t="s">
        <v>169</v>
      </c>
      <c r="C64" s="27">
        <v>0</v>
      </c>
      <c r="D64" s="28">
        <f>((100/(H53))*C64)/100</f>
        <v>0</v>
      </c>
      <c r="E64" s="41"/>
      <c r="F64" s="41"/>
      <c r="G64" s="44"/>
      <c r="H64" s="29"/>
      <c r="I64" s="31" t="s">
        <v>146</v>
      </c>
      <c r="J64" s="32"/>
      <c r="K64" s="33">
        <f>H53</f>
        <v>20</v>
      </c>
    </row>
    <row r="65" spans="1:11" ht="16" thickBot="1" x14ac:dyDescent="0.4">
      <c r="A65" s="78" t="s">
        <v>170</v>
      </c>
      <c r="B65" s="79"/>
      <c r="C65" s="34">
        <v>0</v>
      </c>
      <c r="D65" s="35">
        <f>((100/(H53))*C65)/100</f>
        <v>0</v>
      </c>
      <c r="E65" s="42"/>
      <c r="F65" s="42"/>
      <c r="G65" s="45"/>
      <c r="H65" s="36"/>
      <c r="I65" s="37"/>
      <c r="J65" s="37"/>
      <c r="K65" s="38"/>
    </row>
    <row r="66" spans="1:11" ht="15" customHeight="1" x14ac:dyDescent="0.3">
      <c r="A66" s="48" t="s">
        <v>120</v>
      </c>
      <c r="B66" s="49"/>
      <c r="C66" s="49"/>
      <c r="D66" s="49"/>
      <c r="E66" s="49"/>
      <c r="F66" s="49"/>
      <c r="G66" s="53"/>
    </row>
    <row r="67" spans="1:11" ht="15" customHeight="1" x14ac:dyDescent="0.3">
      <c r="A67" s="48" t="s">
        <v>83</v>
      </c>
      <c r="B67" s="49"/>
      <c r="C67" s="49"/>
      <c r="D67" s="49"/>
      <c r="E67" s="49"/>
      <c r="F67" s="49"/>
      <c r="G67" s="53"/>
    </row>
    <row r="68" spans="1:11" ht="16.5" hidden="1" customHeight="1" x14ac:dyDescent="0.3">
      <c r="A68" s="54" t="s">
        <v>84</v>
      </c>
      <c r="B68" s="55"/>
      <c r="C68" s="55"/>
      <c r="D68" s="55"/>
      <c r="E68" s="55"/>
      <c r="F68" s="55"/>
      <c r="G68" s="75"/>
    </row>
    <row r="69" spans="1:11" ht="14.25" customHeight="1" x14ac:dyDescent="0.3">
      <c r="A69" s="61" t="s">
        <v>85</v>
      </c>
      <c r="B69" s="62"/>
      <c r="C69" s="62"/>
      <c r="D69" s="62"/>
      <c r="E69" s="62"/>
      <c r="F69" s="62"/>
      <c r="G69" s="63"/>
    </row>
    <row r="70" spans="1:11" ht="15" customHeight="1" x14ac:dyDescent="0.3">
      <c r="A70" s="48" t="s">
        <v>86</v>
      </c>
      <c r="B70" s="49"/>
      <c r="C70" s="49"/>
      <c r="D70" s="53"/>
      <c r="E70" s="64">
        <v>5000</v>
      </c>
      <c r="F70" s="65"/>
      <c r="G70" s="66"/>
    </row>
    <row r="71" spans="1:11" ht="14" x14ac:dyDescent="0.3">
      <c r="A71" s="48" t="s">
        <v>124</v>
      </c>
      <c r="B71" s="49"/>
      <c r="C71" s="49"/>
      <c r="D71" s="53"/>
      <c r="E71" s="48" t="s">
        <v>172</v>
      </c>
      <c r="F71" s="55"/>
      <c r="G71" s="75"/>
    </row>
    <row r="72" spans="1:11" ht="14" x14ac:dyDescent="0.3">
      <c r="A72" s="48" t="s">
        <v>88</v>
      </c>
      <c r="B72" s="49"/>
      <c r="C72" s="49"/>
      <c r="D72" s="53"/>
      <c r="E72" s="48" t="s">
        <v>89</v>
      </c>
      <c r="F72" s="49"/>
      <c r="G72" s="53"/>
    </row>
    <row r="73" spans="1:11" ht="15" hidden="1" customHeight="1" x14ac:dyDescent="0.3">
      <c r="A73" s="48" t="s">
        <v>87</v>
      </c>
      <c r="B73" s="49"/>
      <c r="C73" s="49"/>
      <c r="D73" s="53"/>
      <c r="E73" s="48" t="s">
        <v>125</v>
      </c>
      <c r="F73" s="49"/>
      <c r="G73" s="53"/>
    </row>
    <row r="74" spans="1:11" ht="15" customHeight="1" x14ac:dyDescent="0.3">
      <c r="A74" s="48" t="s">
        <v>90</v>
      </c>
      <c r="B74" s="49"/>
      <c r="C74" s="49"/>
      <c r="D74" s="53"/>
      <c r="E74" s="48" t="s">
        <v>91</v>
      </c>
      <c r="F74" s="49"/>
      <c r="G74" s="53"/>
    </row>
    <row r="75" spans="1:11" ht="15" customHeight="1" x14ac:dyDescent="0.3">
      <c r="A75" s="48" t="s">
        <v>173</v>
      </c>
      <c r="B75" s="49"/>
      <c r="C75" s="49"/>
      <c r="D75" s="53"/>
      <c r="E75" s="48" t="s">
        <v>174</v>
      </c>
      <c r="F75" s="49"/>
      <c r="G75" s="53"/>
    </row>
    <row r="76" spans="1:11" ht="15" customHeight="1" x14ac:dyDescent="0.3">
      <c r="A76" s="61" t="s">
        <v>92</v>
      </c>
      <c r="B76" s="62"/>
      <c r="C76" s="62"/>
      <c r="D76" s="63"/>
      <c r="E76" s="64">
        <v>4000</v>
      </c>
      <c r="F76" s="65"/>
      <c r="G76" s="66"/>
    </row>
    <row r="77" spans="1:11" ht="17.5" x14ac:dyDescent="0.3">
      <c r="A77" s="105" t="s">
        <v>93</v>
      </c>
      <c r="B77" s="106"/>
      <c r="C77" s="106"/>
      <c r="D77" s="106"/>
      <c r="E77" s="106"/>
      <c r="F77" s="106"/>
      <c r="G77" s="107"/>
    </row>
    <row r="78" spans="1:11" ht="18.75" customHeight="1" x14ac:dyDescent="0.3">
      <c r="A78" s="56" t="s">
        <v>94</v>
      </c>
      <c r="B78" s="59"/>
      <c r="C78" s="59"/>
      <c r="D78" s="59"/>
      <c r="E78" s="59"/>
      <c r="F78" s="59"/>
      <c r="G78" s="60"/>
    </row>
    <row r="79" spans="1:11" ht="39" x14ac:dyDescent="0.3">
      <c r="A79" s="119" t="s">
        <v>95</v>
      </c>
      <c r="B79" s="119" t="s">
        <v>96</v>
      </c>
      <c r="C79" s="120" t="s">
        <v>97</v>
      </c>
      <c r="D79" s="121" t="s">
        <v>119</v>
      </c>
      <c r="E79" s="119" t="s">
        <v>98</v>
      </c>
      <c r="F79" s="119" t="s">
        <v>99</v>
      </c>
      <c r="G79" s="119" t="s">
        <v>100</v>
      </c>
    </row>
    <row r="80" spans="1:11" s="10" customFormat="1" ht="15" x14ac:dyDescent="0.3">
      <c r="A80" s="125" t="s">
        <v>126</v>
      </c>
      <c r="B80" s="125"/>
      <c r="C80" s="125"/>
      <c r="D80" s="125"/>
      <c r="E80" s="125"/>
      <c r="F80" s="125"/>
      <c r="G80" s="125"/>
    </row>
    <row r="81" spans="1:7" s="10" customFormat="1" ht="15" x14ac:dyDescent="0.3">
      <c r="A81" s="125" t="s">
        <v>127</v>
      </c>
      <c r="B81" s="125"/>
      <c r="C81" s="125"/>
      <c r="D81" s="125"/>
      <c r="E81" s="125"/>
      <c r="F81" s="125"/>
      <c r="G81" s="125"/>
    </row>
    <row r="82" spans="1:7" s="10" customFormat="1" ht="15" x14ac:dyDescent="0.3">
      <c r="A82" s="125" t="s">
        <v>101</v>
      </c>
      <c r="B82" s="125"/>
      <c r="C82" s="125"/>
      <c r="D82" s="125"/>
      <c r="E82" s="125"/>
      <c r="F82" s="125"/>
      <c r="G82" s="125"/>
    </row>
    <row r="83" spans="1:7" s="10" customFormat="1" ht="15.75" customHeight="1" x14ac:dyDescent="0.3">
      <c r="A83" s="125" t="s">
        <v>102</v>
      </c>
      <c r="B83" s="125"/>
      <c r="C83" s="125"/>
      <c r="D83" s="125"/>
      <c r="E83" s="125"/>
      <c r="F83" s="125"/>
      <c r="G83" s="125"/>
    </row>
    <row r="84" spans="1:7" s="10" customFormat="1" ht="15.75" customHeight="1" x14ac:dyDescent="0.3">
      <c r="A84" s="126">
        <v>1</v>
      </c>
      <c r="B84" s="127" t="s">
        <v>128</v>
      </c>
      <c r="C84" s="126">
        <v>508</v>
      </c>
      <c r="D84" s="126">
        <v>0</v>
      </c>
      <c r="E84" s="126">
        <v>762</v>
      </c>
      <c r="F84" s="127" t="s">
        <v>104</v>
      </c>
      <c r="G84" s="128" t="s">
        <v>105</v>
      </c>
    </row>
    <row r="85" spans="1:7" s="10" customFormat="1" ht="15.5" x14ac:dyDescent="0.3">
      <c r="A85" s="126">
        <v>2</v>
      </c>
      <c r="B85" s="127" t="s">
        <v>103</v>
      </c>
      <c r="C85" s="126">
        <v>319</v>
      </c>
      <c r="D85" s="126">
        <v>0</v>
      </c>
      <c r="E85" s="126">
        <v>478</v>
      </c>
      <c r="F85" s="127" t="s">
        <v>104</v>
      </c>
      <c r="G85" s="128"/>
    </row>
    <row r="86" spans="1:7" s="10" customFormat="1" ht="15.5" x14ac:dyDescent="0.3">
      <c r="A86" s="126">
        <v>3</v>
      </c>
      <c r="B86" s="127" t="s">
        <v>103</v>
      </c>
      <c r="C86" s="126">
        <v>319</v>
      </c>
      <c r="D86" s="126">
        <v>0</v>
      </c>
      <c r="E86" s="126">
        <v>478</v>
      </c>
      <c r="F86" s="127" t="s">
        <v>104</v>
      </c>
      <c r="G86" s="128"/>
    </row>
    <row r="87" spans="1:7" s="10" customFormat="1" ht="15.5" x14ac:dyDescent="0.3">
      <c r="A87" s="126">
        <v>4</v>
      </c>
      <c r="B87" s="127" t="s">
        <v>128</v>
      </c>
      <c r="C87" s="126">
        <v>457</v>
      </c>
      <c r="D87" s="126">
        <v>0</v>
      </c>
      <c r="E87" s="126">
        <v>685</v>
      </c>
      <c r="F87" s="127" t="s">
        <v>104</v>
      </c>
      <c r="G87" s="128"/>
    </row>
    <row r="88" spans="1:7" s="10" customFormat="1" ht="15.5" x14ac:dyDescent="0.3">
      <c r="A88" s="126">
        <v>5</v>
      </c>
      <c r="B88" s="127" t="s">
        <v>128</v>
      </c>
      <c r="C88" s="126">
        <v>457</v>
      </c>
      <c r="D88" s="126">
        <v>0</v>
      </c>
      <c r="E88" s="126">
        <v>685</v>
      </c>
      <c r="F88" s="127" t="s">
        <v>104</v>
      </c>
      <c r="G88" s="128"/>
    </row>
    <row r="89" spans="1:7" s="10" customFormat="1" ht="15.5" x14ac:dyDescent="0.3">
      <c r="A89" s="126">
        <v>6</v>
      </c>
      <c r="B89" s="128" t="s">
        <v>106</v>
      </c>
      <c r="C89" s="128"/>
      <c r="D89" s="128"/>
      <c r="E89" s="128"/>
      <c r="F89" s="128"/>
      <c r="G89" s="128"/>
    </row>
    <row r="90" spans="1:7" s="10" customFormat="1" ht="15.75" customHeight="1" x14ac:dyDescent="0.3">
      <c r="A90" s="126">
        <v>7</v>
      </c>
      <c r="B90" s="128"/>
      <c r="C90" s="128"/>
      <c r="D90" s="128"/>
      <c r="E90" s="128"/>
      <c r="F90" s="128"/>
      <c r="G90" s="128"/>
    </row>
    <row r="91" spans="1:7" s="10" customFormat="1" ht="15.75" customHeight="1" x14ac:dyDescent="0.3">
      <c r="A91" s="126">
        <v>8</v>
      </c>
      <c r="B91" s="127" t="s">
        <v>128</v>
      </c>
      <c r="C91" s="126">
        <v>508</v>
      </c>
      <c r="D91" s="126">
        <v>0</v>
      </c>
      <c r="E91" s="126">
        <v>762</v>
      </c>
      <c r="F91" s="127" t="s">
        <v>104</v>
      </c>
      <c r="G91" s="128"/>
    </row>
    <row r="92" spans="1:7" s="10" customFormat="1" ht="15" x14ac:dyDescent="0.3">
      <c r="A92" s="122" t="s">
        <v>129</v>
      </c>
      <c r="B92" s="123"/>
      <c r="C92" s="123"/>
      <c r="D92" s="123"/>
      <c r="E92" s="123"/>
      <c r="F92" s="123"/>
      <c r="G92" s="124"/>
    </row>
    <row r="93" spans="1:7" s="10" customFormat="1" ht="15.75" customHeight="1" x14ac:dyDescent="0.3">
      <c r="A93" s="9">
        <v>1</v>
      </c>
      <c r="B93" s="7" t="s">
        <v>128</v>
      </c>
      <c r="C93" s="9">
        <v>508</v>
      </c>
      <c r="D93" s="9">
        <v>0</v>
      </c>
      <c r="E93" s="9">
        <v>762</v>
      </c>
      <c r="F93" s="7" t="s">
        <v>104</v>
      </c>
      <c r="G93" s="99" t="s">
        <v>130</v>
      </c>
    </row>
    <row r="94" spans="1:7" s="10" customFormat="1" ht="15.75" customHeight="1" x14ac:dyDescent="0.3">
      <c r="A94" s="9">
        <v>2</v>
      </c>
      <c r="B94" s="7" t="s">
        <v>103</v>
      </c>
      <c r="C94" s="9">
        <v>319</v>
      </c>
      <c r="D94" s="9">
        <v>0</v>
      </c>
      <c r="E94" s="9">
        <v>478</v>
      </c>
      <c r="F94" s="7" t="s">
        <v>104</v>
      </c>
      <c r="G94" s="100"/>
    </row>
    <row r="95" spans="1:7" s="10" customFormat="1" ht="15.75" customHeight="1" x14ac:dyDescent="0.3">
      <c r="A95" s="9">
        <v>3</v>
      </c>
      <c r="B95" s="7" t="s">
        <v>103</v>
      </c>
      <c r="C95" s="9">
        <v>319</v>
      </c>
      <c r="D95" s="9">
        <v>0</v>
      </c>
      <c r="E95" s="9">
        <v>478</v>
      </c>
      <c r="F95" s="7" t="s">
        <v>104</v>
      </c>
      <c r="G95" s="100"/>
    </row>
    <row r="96" spans="1:7" s="10" customFormat="1" ht="15.5" x14ac:dyDescent="0.3">
      <c r="A96" s="9">
        <v>4</v>
      </c>
      <c r="B96" s="7" t="s">
        <v>128</v>
      </c>
      <c r="C96" s="9">
        <v>457</v>
      </c>
      <c r="D96" s="9">
        <v>0</v>
      </c>
      <c r="E96" s="9">
        <v>685</v>
      </c>
      <c r="F96" s="7" t="s">
        <v>104</v>
      </c>
      <c r="G96" s="100"/>
    </row>
    <row r="97" spans="1:9" s="10" customFormat="1" ht="15.5" x14ac:dyDescent="0.3">
      <c r="A97" s="9">
        <v>5</v>
      </c>
      <c r="B97" s="7" t="s">
        <v>128</v>
      </c>
      <c r="C97" s="9">
        <v>457</v>
      </c>
      <c r="D97" s="9">
        <v>0</v>
      </c>
      <c r="E97" s="9">
        <v>685</v>
      </c>
      <c r="F97" s="7" t="s">
        <v>104</v>
      </c>
      <c r="G97" s="100"/>
    </row>
    <row r="98" spans="1:9" s="10" customFormat="1" ht="15.5" x14ac:dyDescent="0.3">
      <c r="A98" s="9">
        <v>6</v>
      </c>
      <c r="B98" s="7" t="s">
        <v>103</v>
      </c>
      <c r="C98" s="9">
        <v>319</v>
      </c>
      <c r="D98" s="9">
        <v>0</v>
      </c>
      <c r="E98" s="9">
        <v>478</v>
      </c>
      <c r="F98" s="7" t="s">
        <v>104</v>
      </c>
      <c r="G98" s="100"/>
    </row>
    <row r="99" spans="1:9" s="10" customFormat="1" ht="15.5" x14ac:dyDescent="0.3">
      <c r="A99" s="9">
        <v>7</v>
      </c>
      <c r="B99" s="7" t="s">
        <v>103</v>
      </c>
      <c r="C99" s="9">
        <v>319</v>
      </c>
      <c r="D99" s="9">
        <v>0</v>
      </c>
      <c r="E99" s="9">
        <v>478</v>
      </c>
      <c r="F99" s="7" t="s">
        <v>104</v>
      </c>
      <c r="G99" s="100"/>
    </row>
    <row r="100" spans="1:9" s="10" customFormat="1" ht="15.5" x14ac:dyDescent="0.3">
      <c r="A100" s="9">
        <v>8</v>
      </c>
      <c r="B100" s="7" t="s">
        <v>128</v>
      </c>
      <c r="C100" s="9">
        <v>508</v>
      </c>
      <c r="D100" s="9">
        <v>0</v>
      </c>
      <c r="E100" s="9">
        <v>762</v>
      </c>
      <c r="F100" s="7" t="s">
        <v>104</v>
      </c>
      <c r="G100" s="101"/>
    </row>
    <row r="101" spans="1:9" s="10" customFormat="1" ht="15" x14ac:dyDescent="0.3">
      <c r="A101" s="90" t="s">
        <v>107</v>
      </c>
      <c r="B101" s="91"/>
      <c r="C101" s="91"/>
      <c r="D101" s="91"/>
      <c r="E101" s="91"/>
      <c r="F101" s="91"/>
      <c r="G101" s="92"/>
    </row>
    <row r="102" spans="1:9" s="10" customFormat="1" ht="15.5" x14ac:dyDescent="0.3">
      <c r="A102" s="9">
        <v>1</v>
      </c>
      <c r="B102" s="7" t="s">
        <v>128</v>
      </c>
      <c r="C102" s="9">
        <v>508</v>
      </c>
      <c r="D102" s="9">
        <v>0</v>
      </c>
      <c r="E102" s="9">
        <v>762</v>
      </c>
      <c r="F102" s="7" t="s">
        <v>104</v>
      </c>
      <c r="G102" s="99" t="s">
        <v>108</v>
      </c>
    </row>
    <row r="103" spans="1:9" s="10" customFormat="1" ht="15.75" customHeight="1" x14ac:dyDescent="0.3">
      <c r="A103" s="9">
        <v>2</v>
      </c>
      <c r="B103" s="7" t="s">
        <v>103</v>
      </c>
      <c r="C103" s="9">
        <v>319</v>
      </c>
      <c r="D103" s="9">
        <v>0</v>
      </c>
      <c r="E103" s="9">
        <v>478</v>
      </c>
      <c r="F103" s="7" t="s">
        <v>104</v>
      </c>
      <c r="G103" s="100"/>
    </row>
    <row r="104" spans="1:9" s="10" customFormat="1" ht="15.75" customHeight="1" x14ac:dyDescent="0.3">
      <c r="A104" s="9">
        <v>3</v>
      </c>
      <c r="B104" s="7" t="s">
        <v>103</v>
      </c>
      <c r="C104" s="9">
        <v>319</v>
      </c>
      <c r="D104" s="9">
        <v>0</v>
      </c>
      <c r="E104" s="9">
        <v>478</v>
      </c>
      <c r="F104" s="7" t="s">
        <v>104</v>
      </c>
      <c r="G104" s="100"/>
    </row>
    <row r="105" spans="1:9" s="10" customFormat="1" ht="15.5" x14ac:dyDescent="0.3">
      <c r="A105" s="9">
        <v>4</v>
      </c>
      <c r="B105" s="7" t="s">
        <v>128</v>
      </c>
      <c r="C105" s="9">
        <v>457</v>
      </c>
      <c r="D105" s="9">
        <v>0</v>
      </c>
      <c r="E105" s="9">
        <v>685</v>
      </c>
      <c r="F105" s="7" t="s">
        <v>104</v>
      </c>
      <c r="G105" s="100"/>
    </row>
    <row r="106" spans="1:9" s="10" customFormat="1" ht="15.5" x14ac:dyDescent="0.3">
      <c r="A106" s="9">
        <v>5</v>
      </c>
      <c r="B106" s="7" t="s">
        <v>128</v>
      </c>
      <c r="C106" s="9">
        <v>457</v>
      </c>
      <c r="D106" s="9">
        <v>0</v>
      </c>
      <c r="E106" s="9">
        <v>685</v>
      </c>
      <c r="F106" s="7" t="s">
        <v>104</v>
      </c>
      <c r="G106" s="100"/>
    </row>
    <row r="107" spans="1:9" s="10" customFormat="1" ht="15.5" x14ac:dyDescent="0.3">
      <c r="A107" s="9">
        <v>6</v>
      </c>
      <c r="B107" s="93" t="s">
        <v>131</v>
      </c>
      <c r="C107" s="94"/>
      <c r="D107" s="94"/>
      <c r="E107" s="94"/>
      <c r="F107" s="95"/>
      <c r="G107" s="100"/>
    </row>
    <row r="108" spans="1:9" s="10" customFormat="1" ht="15.5" x14ac:dyDescent="0.3">
      <c r="A108" s="9">
        <v>7</v>
      </c>
      <c r="B108" s="96"/>
      <c r="C108" s="97"/>
      <c r="D108" s="97"/>
      <c r="E108" s="97"/>
      <c r="F108" s="98"/>
      <c r="G108" s="100"/>
    </row>
    <row r="109" spans="1:9" s="10" customFormat="1" ht="15.5" x14ac:dyDescent="0.3">
      <c r="A109" s="9">
        <v>8</v>
      </c>
      <c r="B109" s="7" t="s">
        <v>128</v>
      </c>
      <c r="C109" s="9">
        <v>508</v>
      </c>
      <c r="D109" s="9">
        <v>0</v>
      </c>
      <c r="E109" s="9">
        <v>762</v>
      </c>
      <c r="F109" s="7" t="s">
        <v>104</v>
      </c>
      <c r="G109" s="101"/>
    </row>
    <row r="110" spans="1:9" s="10" customFormat="1" ht="15" x14ac:dyDescent="0.3">
      <c r="A110" s="90" t="s">
        <v>132</v>
      </c>
      <c r="B110" s="91"/>
      <c r="C110" s="91"/>
      <c r="D110" s="91"/>
      <c r="E110" s="91"/>
      <c r="F110" s="91"/>
      <c r="G110" s="92"/>
    </row>
    <row r="111" spans="1:9" s="10" customFormat="1" ht="15.75" customHeight="1" x14ac:dyDescent="0.3">
      <c r="A111" s="9">
        <v>1</v>
      </c>
      <c r="B111" s="7" t="s">
        <v>128</v>
      </c>
      <c r="C111" s="9">
        <v>508</v>
      </c>
      <c r="D111" s="9">
        <v>0</v>
      </c>
      <c r="E111" s="9">
        <v>762</v>
      </c>
      <c r="F111" s="7" t="s">
        <v>104</v>
      </c>
      <c r="G111" s="99" t="s">
        <v>133</v>
      </c>
      <c r="I111" s="10">
        <f>390*E111</f>
        <v>297180</v>
      </c>
    </row>
    <row r="112" spans="1:9" s="10" customFormat="1" ht="15.5" x14ac:dyDescent="0.3">
      <c r="A112" s="9">
        <v>2</v>
      </c>
      <c r="B112" s="7" t="s">
        <v>103</v>
      </c>
      <c r="C112" s="9">
        <v>319</v>
      </c>
      <c r="D112" s="9">
        <v>0</v>
      </c>
      <c r="E112" s="9">
        <v>478</v>
      </c>
      <c r="F112" s="7" t="s">
        <v>104</v>
      </c>
      <c r="G112" s="100"/>
      <c r="I112" s="10">
        <f t="shared" ref="I112:I116" si="0">390*E112</f>
        <v>186420</v>
      </c>
    </row>
    <row r="113" spans="1:9" s="10" customFormat="1" ht="15.5" x14ac:dyDescent="0.3">
      <c r="A113" s="9">
        <v>3</v>
      </c>
      <c r="B113" s="7" t="s">
        <v>103</v>
      </c>
      <c r="C113" s="9">
        <v>319</v>
      </c>
      <c r="D113" s="9">
        <v>0</v>
      </c>
      <c r="E113" s="9">
        <v>478</v>
      </c>
      <c r="F113" s="7" t="s">
        <v>104</v>
      </c>
      <c r="G113" s="100"/>
      <c r="I113" s="10">
        <f t="shared" si="0"/>
        <v>186420</v>
      </c>
    </row>
    <row r="114" spans="1:9" s="10" customFormat="1" ht="15.5" x14ac:dyDescent="0.3">
      <c r="A114" s="9">
        <v>4</v>
      </c>
      <c r="B114" s="7" t="s">
        <v>128</v>
      </c>
      <c r="C114" s="9">
        <v>457</v>
      </c>
      <c r="D114" s="9">
        <v>0</v>
      </c>
      <c r="E114" s="9">
        <v>685</v>
      </c>
      <c r="F114" s="7" t="s">
        <v>104</v>
      </c>
      <c r="G114" s="100"/>
      <c r="I114" s="10">
        <f t="shared" si="0"/>
        <v>267150</v>
      </c>
    </row>
    <row r="115" spans="1:9" s="10" customFormat="1" ht="15.75" customHeight="1" x14ac:dyDescent="0.3">
      <c r="A115" s="9">
        <v>5</v>
      </c>
      <c r="B115" s="7" t="s">
        <v>128</v>
      </c>
      <c r="C115" s="9">
        <v>457</v>
      </c>
      <c r="D115" s="9">
        <v>0</v>
      </c>
      <c r="E115" s="9">
        <v>685</v>
      </c>
      <c r="F115" s="7" t="s">
        <v>104</v>
      </c>
      <c r="G115" s="100"/>
      <c r="I115" s="10">
        <f t="shared" si="0"/>
        <v>267150</v>
      </c>
    </row>
    <row r="116" spans="1:9" s="10" customFormat="1" ht="15.5" x14ac:dyDescent="0.3">
      <c r="A116" s="9">
        <v>6</v>
      </c>
      <c r="B116" s="7" t="s">
        <v>103</v>
      </c>
      <c r="C116" s="9">
        <v>319</v>
      </c>
      <c r="D116" s="9">
        <v>0</v>
      </c>
      <c r="E116" s="9">
        <v>478</v>
      </c>
      <c r="F116" s="7" t="s">
        <v>104</v>
      </c>
      <c r="G116" s="100"/>
      <c r="I116" s="10">
        <f t="shared" si="0"/>
        <v>186420</v>
      </c>
    </row>
    <row r="117" spans="1:9" s="10" customFormat="1" ht="15.5" x14ac:dyDescent="0.3">
      <c r="A117" s="9">
        <v>7</v>
      </c>
      <c r="B117" s="102" t="s">
        <v>131</v>
      </c>
      <c r="C117" s="103"/>
      <c r="D117" s="103"/>
      <c r="E117" s="103"/>
      <c r="F117" s="104"/>
      <c r="G117" s="100"/>
    </row>
    <row r="118" spans="1:9" s="10" customFormat="1" ht="15.5" x14ac:dyDescent="0.3">
      <c r="A118" s="9">
        <v>8</v>
      </c>
      <c r="B118" s="7" t="s">
        <v>128</v>
      </c>
      <c r="C118" s="9">
        <v>508</v>
      </c>
      <c r="D118" s="9">
        <v>0</v>
      </c>
      <c r="E118" s="9">
        <v>762</v>
      </c>
      <c r="F118" s="7" t="s">
        <v>104</v>
      </c>
      <c r="G118" s="101"/>
    </row>
    <row r="119" spans="1:9" s="10" customFormat="1" ht="15" x14ac:dyDescent="0.3">
      <c r="A119" s="90" t="s">
        <v>134</v>
      </c>
      <c r="B119" s="91"/>
      <c r="C119" s="91"/>
      <c r="D119" s="91"/>
      <c r="E119" s="91"/>
      <c r="F119" s="91"/>
      <c r="G119" s="92"/>
    </row>
    <row r="120" spans="1:9" s="10" customFormat="1" ht="15" x14ac:dyDescent="0.3">
      <c r="A120" s="90" t="s">
        <v>101</v>
      </c>
      <c r="B120" s="91"/>
      <c r="C120" s="91"/>
      <c r="D120" s="91"/>
      <c r="E120" s="91"/>
      <c r="F120" s="91"/>
      <c r="G120" s="92"/>
    </row>
    <row r="121" spans="1:9" s="10" customFormat="1" ht="15.75" customHeight="1" x14ac:dyDescent="0.3">
      <c r="A121" s="90" t="s">
        <v>102</v>
      </c>
      <c r="B121" s="91"/>
      <c r="C121" s="91"/>
      <c r="D121" s="91"/>
      <c r="E121" s="91"/>
      <c r="F121" s="91"/>
      <c r="G121" s="92"/>
    </row>
    <row r="122" spans="1:9" s="10" customFormat="1" ht="15.75" customHeight="1" x14ac:dyDescent="0.3">
      <c r="A122" s="9">
        <v>1</v>
      </c>
      <c r="B122" s="7" t="s">
        <v>128</v>
      </c>
      <c r="C122" s="9">
        <v>508</v>
      </c>
      <c r="D122" s="9">
        <v>0</v>
      </c>
      <c r="E122" s="9">
        <v>762</v>
      </c>
      <c r="F122" s="7" t="s">
        <v>104</v>
      </c>
      <c r="G122" s="99" t="s">
        <v>105</v>
      </c>
    </row>
    <row r="123" spans="1:9" s="10" customFormat="1" ht="15.5" x14ac:dyDescent="0.3">
      <c r="A123" s="9">
        <v>2</v>
      </c>
      <c r="B123" s="7" t="s">
        <v>103</v>
      </c>
      <c r="C123" s="9">
        <v>319</v>
      </c>
      <c r="D123" s="9">
        <v>0</v>
      </c>
      <c r="E123" s="9">
        <v>478</v>
      </c>
      <c r="F123" s="7" t="s">
        <v>104</v>
      </c>
      <c r="G123" s="100"/>
    </row>
    <row r="124" spans="1:9" s="10" customFormat="1" ht="15.75" customHeight="1" x14ac:dyDescent="0.3">
      <c r="A124" s="9">
        <v>3</v>
      </c>
      <c r="B124" s="7" t="s">
        <v>103</v>
      </c>
      <c r="C124" s="9">
        <v>319</v>
      </c>
      <c r="D124" s="9">
        <v>0</v>
      </c>
      <c r="E124" s="9">
        <v>478</v>
      </c>
      <c r="F124" s="7" t="s">
        <v>104</v>
      </c>
      <c r="G124" s="100"/>
    </row>
    <row r="125" spans="1:9" s="10" customFormat="1" ht="15.5" x14ac:dyDescent="0.3">
      <c r="A125" s="9">
        <v>4</v>
      </c>
      <c r="B125" s="7" t="s">
        <v>128</v>
      </c>
      <c r="C125" s="9">
        <v>457</v>
      </c>
      <c r="D125" s="9">
        <v>0</v>
      </c>
      <c r="E125" s="9">
        <v>685</v>
      </c>
      <c r="F125" s="7" t="s">
        <v>104</v>
      </c>
      <c r="G125" s="100"/>
    </row>
    <row r="126" spans="1:9" s="10" customFormat="1" ht="15.5" x14ac:dyDescent="0.3">
      <c r="A126" s="9">
        <v>5</v>
      </c>
      <c r="B126" s="7" t="s">
        <v>128</v>
      </c>
      <c r="C126" s="9">
        <v>457</v>
      </c>
      <c r="D126" s="9">
        <v>0</v>
      </c>
      <c r="E126" s="9">
        <v>685</v>
      </c>
      <c r="F126" s="7" t="s">
        <v>104</v>
      </c>
      <c r="G126" s="100"/>
    </row>
    <row r="127" spans="1:9" s="10" customFormat="1" ht="15.5" x14ac:dyDescent="0.3">
      <c r="A127" s="9">
        <v>6</v>
      </c>
      <c r="B127" s="93" t="s">
        <v>106</v>
      </c>
      <c r="C127" s="94"/>
      <c r="D127" s="94"/>
      <c r="E127" s="94"/>
      <c r="F127" s="95"/>
      <c r="G127" s="100"/>
    </row>
    <row r="128" spans="1:9" s="10" customFormat="1" ht="15.75" customHeight="1" x14ac:dyDescent="0.3">
      <c r="A128" s="9">
        <v>7</v>
      </c>
      <c r="B128" s="96"/>
      <c r="C128" s="97"/>
      <c r="D128" s="97"/>
      <c r="E128" s="97"/>
      <c r="F128" s="98"/>
      <c r="G128" s="100"/>
    </row>
    <row r="129" spans="1:7" s="10" customFormat="1" ht="15.75" customHeight="1" x14ac:dyDescent="0.3">
      <c r="A129" s="129">
        <v>8</v>
      </c>
      <c r="B129" s="40" t="s">
        <v>128</v>
      </c>
      <c r="C129" s="129">
        <v>508</v>
      </c>
      <c r="D129" s="129">
        <v>0</v>
      </c>
      <c r="E129" s="129">
        <v>762</v>
      </c>
      <c r="F129" s="40" t="s">
        <v>104</v>
      </c>
      <c r="G129" s="100"/>
    </row>
    <row r="130" spans="1:7" s="10" customFormat="1" ht="15" x14ac:dyDescent="0.3">
      <c r="A130" s="125" t="s">
        <v>129</v>
      </c>
      <c r="B130" s="125"/>
      <c r="C130" s="125"/>
      <c r="D130" s="125"/>
      <c r="E130" s="125"/>
      <c r="F130" s="125"/>
      <c r="G130" s="125"/>
    </row>
    <row r="131" spans="1:7" s="10" customFormat="1" ht="15.75" customHeight="1" x14ac:dyDescent="0.3">
      <c r="A131" s="126">
        <v>1</v>
      </c>
      <c r="B131" s="127" t="s">
        <v>128</v>
      </c>
      <c r="C131" s="126">
        <v>508</v>
      </c>
      <c r="D131" s="126">
        <v>0</v>
      </c>
      <c r="E131" s="126">
        <v>762</v>
      </c>
      <c r="F131" s="127" t="s">
        <v>104</v>
      </c>
      <c r="G131" s="128" t="s">
        <v>130</v>
      </c>
    </row>
    <row r="132" spans="1:7" s="10" customFormat="1" ht="15.5" x14ac:dyDescent="0.3">
      <c r="A132" s="126">
        <v>2</v>
      </c>
      <c r="B132" s="127" t="s">
        <v>103</v>
      </c>
      <c r="C132" s="126">
        <v>319</v>
      </c>
      <c r="D132" s="126">
        <v>0</v>
      </c>
      <c r="E132" s="126">
        <v>478</v>
      </c>
      <c r="F132" s="127" t="s">
        <v>104</v>
      </c>
      <c r="G132" s="128"/>
    </row>
    <row r="133" spans="1:7" s="10" customFormat="1" ht="15.75" customHeight="1" x14ac:dyDescent="0.3">
      <c r="A133" s="126">
        <v>3</v>
      </c>
      <c r="B133" s="127" t="s">
        <v>103</v>
      </c>
      <c r="C133" s="126">
        <v>319</v>
      </c>
      <c r="D133" s="126">
        <v>0</v>
      </c>
      <c r="E133" s="126">
        <v>478</v>
      </c>
      <c r="F133" s="127" t="s">
        <v>104</v>
      </c>
      <c r="G133" s="128"/>
    </row>
    <row r="134" spans="1:7" s="10" customFormat="1" ht="15" customHeight="1" x14ac:dyDescent="0.3">
      <c r="A134" s="126">
        <v>4</v>
      </c>
      <c r="B134" s="127" t="s">
        <v>128</v>
      </c>
      <c r="C134" s="126">
        <v>457</v>
      </c>
      <c r="D134" s="126">
        <v>0</v>
      </c>
      <c r="E134" s="126">
        <v>685</v>
      </c>
      <c r="F134" s="127" t="s">
        <v>104</v>
      </c>
      <c r="G134" s="128"/>
    </row>
    <row r="135" spans="1:7" s="10" customFormat="1" ht="15" customHeight="1" x14ac:dyDescent="0.3">
      <c r="A135" s="126">
        <v>5</v>
      </c>
      <c r="B135" s="127" t="s">
        <v>128</v>
      </c>
      <c r="C135" s="126">
        <v>457</v>
      </c>
      <c r="D135" s="126">
        <v>0</v>
      </c>
      <c r="E135" s="126">
        <v>685</v>
      </c>
      <c r="F135" s="127" t="s">
        <v>104</v>
      </c>
      <c r="G135" s="128"/>
    </row>
    <row r="136" spans="1:7" s="10" customFormat="1" ht="15" customHeight="1" x14ac:dyDescent="0.3">
      <c r="A136" s="126">
        <v>6</v>
      </c>
      <c r="B136" s="127" t="s">
        <v>103</v>
      </c>
      <c r="C136" s="126">
        <v>319</v>
      </c>
      <c r="D136" s="126">
        <v>0</v>
      </c>
      <c r="E136" s="126">
        <v>478</v>
      </c>
      <c r="F136" s="127" t="s">
        <v>104</v>
      </c>
      <c r="G136" s="128"/>
    </row>
    <row r="137" spans="1:7" s="10" customFormat="1" ht="15" customHeight="1" x14ac:dyDescent="0.3">
      <c r="A137" s="126">
        <v>7</v>
      </c>
      <c r="B137" s="127" t="s">
        <v>103</v>
      </c>
      <c r="C137" s="126">
        <v>319</v>
      </c>
      <c r="D137" s="126">
        <v>0</v>
      </c>
      <c r="E137" s="126">
        <v>478</v>
      </c>
      <c r="F137" s="127" t="s">
        <v>104</v>
      </c>
      <c r="G137" s="128"/>
    </row>
    <row r="138" spans="1:7" s="10" customFormat="1" ht="15" customHeight="1" x14ac:dyDescent="0.3">
      <c r="A138" s="126">
        <v>8</v>
      </c>
      <c r="B138" s="127" t="s">
        <v>128</v>
      </c>
      <c r="C138" s="126">
        <v>508</v>
      </c>
      <c r="D138" s="126">
        <v>0</v>
      </c>
      <c r="E138" s="126">
        <v>762</v>
      </c>
      <c r="F138" s="127" t="s">
        <v>104</v>
      </c>
      <c r="G138" s="128"/>
    </row>
    <row r="139" spans="1:7" s="10" customFormat="1" ht="15" x14ac:dyDescent="0.3">
      <c r="A139" s="122" t="s">
        <v>107</v>
      </c>
      <c r="B139" s="123"/>
      <c r="C139" s="123"/>
      <c r="D139" s="123"/>
      <c r="E139" s="123"/>
      <c r="F139" s="123"/>
      <c r="G139" s="124"/>
    </row>
    <row r="140" spans="1:7" s="10" customFormat="1" ht="15.5" x14ac:dyDescent="0.3">
      <c r="A140" s="9">
        <v>1</v>
      </c>
      <c r="B140" s="7" t="s">
        <v>128</v>
      </c>
      <c r="C140" s="9">
        <v>508</v>
      </c>
      <c r="D140" s="9">
        <v>0</v>
      </c>
      <c r="E140" s="9">
        <v>762</v>
      </c>
      <c r="F140" s="7" t="s">
        <v>104</v>
      </c>
      <c r="G140" s="99" t="s">
        <v>108</v>
      </c>
    </row>
    <row r="141" spans="1:7" s="10" customFormat="1" ht="15.5" x14ac:dyDescent="0.3">
      <c r="A141" s="9">
        <v>2</v>
      </c>
      <c r="B141" s="7" t="s">
        <v>103</v>
      </c>
      <c r="C141" s="9">
        <v>319</v>
      </c>
      <c r="D141" s="9">
        <v>0</v>
      </c>
      <c r="E141" s="9">
        <v>478</v>
      </c>
      <c r="F141" s="7" t="s">
        <v>104</v>
      </c>
      <c r="G141" s="100"/>
    </row>
    <row r="142" spans="1:7" s="10" customFormat="1" ht="15.5" x14ac:dyDescent="0.3">
      <c r="A142" s="9">
        <v>3</v>
      </c>
      <c r="B142" s="7" t="s">
        <v>103</v>
      </c>
      <c r="C142" s="9">
        <v>319</v>
      </c>
      <c r="D142" s="9">
        <v>0</v>
      </c>
      <c r="E142" s="9">
        <v>478</v>
      </c>
      <c r="F142" s="7" t="s">
        <v>104</v>
      </c>
      <c r="G142" s="100"/>
    </row>
    <row r="143" spans="1:7" s="10" customFormat="1" ht="15.5" x14ac:dyDescent="0.3">
      <c r="A143" s="9">
        <v>4</v>
      </c>
      <c r="B143" s="7" t="s">
        <v>128</v>
      </c>
      <c r="C143" s="9">
        <v>457</v>
      </c>
      <c r="D143" s="9">
        <v>0</v>
      </c>
      <c r="E143" s="9">
        <v>685</v>
      </c>
      <c r="F143" s="7" t="s">
        <v>104</v>
      </c>
      <c r="G143" s="100"/>
    </row>
    <row r="144" spans="1:7" s="10" customFormat="1" ht="15.5" x14ac:dyDescent="0.3">
      <c r="A144" s="9">
        <v>5</v>
      </c>
      <c r="B144" s="7" t="s">
        <v>128</v>
      </c>
      <c r="C144" s="9">
        <v>457</v>
      </c>
      <c r="D144" s="9">
        <v>0</v>
      </c>
      <c r="E144" s="9">
        <v>685</v>
      </c>
      <c r="F144" s="7" t="s">
        <v>104</v>
      </c>
      <c r="G144" s="100"/>
    </row>
    <row r="145" spans="1:7" s="10" customFormat="1" ht="15.5" x14ac:dyDescent="0.3">
      <c r="A145" s="9">
        <v>6</v>
      </c>
      <c r="B145" s="93" t="s">
        <v>131</v>
      </c>
      <c r="C145" s="94"/>
      <c r="D145" s="94"/>
      <c r="E145" s="94"/>
      <c r="F145" s="95"/>
      <c r="G145" s="100"/>
    </row>
    <row r="146" spans="1:7" s="10" customFormat="1" ht="15.5" x14ac:dyDescent="0.3">
      <c r="A146" s="9">
        <v>7</v>
      </c>
      <c r="B146" s="96"/>
      <c r="C146" s="97"/>
      <c r="D146" s="97"/>
      <c r="E146" s="97"/>
      <c r="F146" s="98"/>
      <c r="G146" s="100"/>
    </row>
    <row r="147" spans="1:7" s="10" customFormat="1" ht="15.5" x14ac:dyDescent="0.3">
      <c r="A147" s="9">
        <v>8</v>
      </c>
      <c r="B147" s="7" t="s">
        <v>128</v>
      </c>
      <c r="C147" s="9">
        <v>508</v>
      </c>
      <c r="D147" s="9">
        <v>0</v>
      </c>
      <c r="E147" s="9">
        <v>762</v>
      </c>
      <c r="F147" s="7" t="s">
        <v>104</v>
      </c>
      <c r="G147" s="101"/>
    </row>
    <row r="148" spans="1:7" s="10" customFormat="1" ht="15" x14ac:dyDescent="0.3">
      <c r="A148" s="90" t="s">
        <v>132</v>
      </c>
      <c r="B148" s="91"/>
      <c r="C148" s="91"/>
      <c r="D148" s="91"/>
      <c r="E148" s="91"/>
      <c r="F148" s="91"/>
      <c r="G148" s="92"/>
    </row>
    <row r="149" spans="1:7" s="10" customFormat="1" ht="15.5" x14ac:dyDescent="0.3">
      <c r="A149" s="9">
        <v>1</v>
      </c>
      <c r="B149" s="7" t="s">
        <v>128</v>
      </c>
      <c r="C149" s="9">
        <v>508</v>
      </c>
      <c r="D149" s="9">
        <v>0</v>
      </c>
      <c r="E149" s="9">
        <v>762</v>
      </c>
      <c r="F149" s="7" t="s">
        <v>104</v>
      </c>
      <c r="G149" s="99" t="s">
        <v>133</v>
      </c>
    </row>
    <row r="150" spans="1:7" s="10" customFormat="1" ht="15.5" x14ac:dyDescent="0.3">
      <c r="A150" s="9">
        <v>2</v>
      </c>
      <c r="B150" s="7" t="s">
        <v>103</v>
      </c>
      <c r="C150" s="9">
        <v>319</v>
      </c>
      <c r="D150" s="9">
        <v>0</v>
      </c>
      <c r="E150" s="9">
        <v>478</v>
      </c>
      <c r="F150" s="7" t="s">
        <v>104</v>
      </c>
      <c r="G150" s="100"/>
    </row>
    <row r="151" spans="1:7" s="10" customFormat="1" ht="15.5" x14ac:dyDescent="0.3">
      <c r="A151" s="9">
        <v>3</v>
      </c>
      <c r="B151" s="7" t="s">
        <v>103</v>
      </c>
      <c r="C151" s="9">
        <v>319</v>
      </c>
      <c r="D151" s="9">
        <v>0</v>
      </c>
      <c r="E151" s="9">
        <v>478</v>
      </c>
      <c r="F151" s="7" t="s">
        <v>104</v>
      </c>
      <c r="G151" s="100"/>
    </row>
    <row r="152" spans="1:7" s="10" customFormat="1" ht="15.5" x14ac:dyDescent="0.3">
      <c r="A152" s="9">
        <v>4</v>
      </c>
      <c r="B152" s="7" t="s">
        <v>128</v>
      </c>
      <c r="C152" s="9">
        <v>457</v>
      </c>
      <c r="D152" s="9">
        <v>0</v>
      </c>
      <c r="E152" s="9">
        <v>685</v>
      </c>
      <c r="F152" s="7" t="s">
        <v>104</v>
      </c>
      <c r="G152" s="100"/>
    </row>
    <row r="153" spans="1:7" s="10" customFormat="1" ht="15.5" x14ac:dyDescent="0.3">
      <c r="A153" s="9">
        <v>5</v>
      </c>
      <c r="B153" s="7" t="s">
        <v>128</v>
      </c>
      <c r="C153" s="9">
        <v>457</v>
      </c>
      <c r="D153" s="9">
        <v>0</v>
      </c>
      <c r="E153" s="9">
        <v>685</v>
      </c>
      <c r="F153" s="7" t="s">
        <v>104</v>
      </c>
      <c r="G153" s="100"/>
    </row>
    <row r="154" spans="1:7" s="10" customFormat="1" ht="15.5" x14ac:dyDescent="0.3">
      <c r="A154" s="9">
        <v>6</v>
      </c>
      <c r="B154" s="7" t="s">
        <v>103</v>
      </c>
      <c r="C154" s="9">
        <v>319</v>
      </c>
      <c r="D154" s="9">
        <v>0</v>
      </c>
      <c r="E154" s="9">
        <v>478</v>
      </c>
      <c r="F154" s="7" t="s">
        <v>104</v>
      </c>
      <c r="G154" s="100"/>
    </row>
    <row r="155" spans="1:7" s="10" customFormat="1" ht="15.5" x14ac:dyDescent="0.3">
      <c r="A155" s="9">
        <v>7</v>
      </c>
      <c r="B155" s="102" t="s">
        <v>131</v>
      </c>
      <c r="C155" s="103"/>
      <c r="D155" s="103"/>
      <c r="E155" s="103"/>
      <c r="F155" s="104"/>
      <c r="G155" s="100"/>
    </row>
    <row r="156" spans="1:7" s="10" customFormat="1" ht="15.5" x14ac:dyDescent="0.3">
      <c r="A156" s="9">
        <v>8</v>
      </c>
      <c r="B156" s="7" t="s">
        <v>128</v>
      </c>
      <c r="C156" s="9">
        <v>508</v>
      </c>
      <c r="D156" s="9">
        <v>0</v>
      </c>
      <c r="E156" s="9">
        <v>762</v>
      </c>
      <c r="F156" s="7" t="s">
        <v>104</v>
      </c>
      <c r="G156" s="101"/>
    </row>
    <row r="157" spans="1:7" ht="183.5" customHeight="1" x14ac:dyDescent="0.3">
      <c r="A157" s="61" t="s">
        <v>184</v>
      </c>
      <c r="B157" s="55"/>
      <c r="C157" s="55"/>
      <c r="D157" s="55"/>
      <c r="E157" s="55"/>
      <c r="F157" s="55"/>
      <c r="G157" s="75"/>
    </row>
    <row r="158" spans="1:7" ht="14" x14ac:dyDescent="0.3">
      <c r="A158" s="48" t="s">
        <v>109</v>
      </c>
      <c r="B158" s="49"/>
      <c r="C158" s="49"/>
      <c r="D158" s="49"/>
      <c r="E158" s="49"/>
      <c r="F158" s="49"/>
      <c r="G158" s="53"/>
    </row>
    <row r="159" spans="1:7" ht="14" x14ac:dyDescent="0.3">
      <c r="A159" s="48" t="s">
        <v>110</v>
      </c>
      <c r="B159" s="49"/>
      <c r="C159" s="49"/>
      <c r="D159" s="49"/>
      <c r="E159" s="49"/>
      <c r="F159" s="49"/>
      <c r="G159" s="53"/>
    </row>
    <row r="160" spans="1:7" ht="14" x14ac:dyDescent="0.3">
      <c r="A160" s="48" t="s">
        <v>111</v>
      </c>
      <c r="B160" s="49"/>
      <c r="C160" s="49"/>
      <c r="D160" s="49"/>
      <c r="E160" s="49"/>
      <c r="F160" s="49"/>
      <c r="G160" s="53"/>
    </row>
    <row r="161" spans="1:7" ht="14" x14ac:dyDescent="0.3">
      <c r="A161" s="48" t="s">
        <v>112</v>
      </c>
      <c r="B161" s="49"/>
      <c r="C161" s="49"/>
      <c r="D161" s="49"/>
      <c r="E161" s="49"/>
      <c r="F161" s="49"/>
      <c r="G161" s="53"/>
    </row>
    <row r="162" spans="1:7" ht="14" x14ac:dyDescent="0.3">
      <c r="A162" s="48" t="s">
        <v>113</v>
      </c>
      <c r="B162" s="49"/>
      <c r="C162" s="49"/>
      <c r="D162" s="49"/>
      <c r="E162" s="49"/>
      <c r="F162" s="49"/>
      <c r="G162" s="53"/>
    </row>
    <row r="163" spans="1:7" ht="14" x14ac:dyDescent="0.3">
      <c r="A163" s="48" t="s">
        <v>114</v>
      </c>
      <c r="B163" s="49"/>
      <c r="C163" s="49"/>
      <c r="D163" s="49"/>
      <c r="E163" s="49"/>
      <c r="F163" s="49"/>
      <c r="G163" s="53"/>
    </row>
    <row r="164" spans="1:7" ht="14" x14ac:dyDescent="0.3">
      <c r="A164" s="48" t="s">
        <v>136</v>
      </c>
      <c r="B164" s="49"/>
      <c r="C164" s="49"/>
      <c r="D164" s="49"/>
      <c r="E164" s="49"/>
      <c r="F164" s="49"/>
      <c r="G164" s="53"/>
    </row>
    <row r="165" spans="1:7" ht="60" customHeight="1" x14ac:dyDescent="0.3">
      <c r="A165" s="56" t="s">
        <v>135</v>
      </c>
      <c r="B165" s="59"/>
      <c r="C165" s="59"/>
      <c r="D165" s="59"/>
      <c r="E165" s="59"/>
      <c r="F165" s="59"/>
      <c r="G165" s="60"/>
    </row>
    <row r="166" spans="1:7" ht="14" x14ac:dyDescent="0.3">
      <c r="A166" s="11" t="s">
        <v>115</v>
      </c>
      <c r="B166" s="11"/>
      <c r="C166" s="11" t="str">
        <f>D8</f>
        <v>Poddar Wondercity Phase - IV</v>
      </c>
      <c r="D166" s="12"/>
    </row>
    <row r="220" spans="1:1" ht="14" x14ac:dyDescent="0.3">
      <c r="A220" s="11" t="s">
        <v>116</v>
      </c>
    </row>
  </sheetData>
  <mergeCells count="170">
    <mergeCell ref="A164:G164"/>
    <mergeCell ref="A165:G165"/>
    <mergeCell ref="A158:G158"/>
    <mergeCell ref="A159:G159"/>
    <mergeCell ref="A160:G160"/>
    <mergeCell ref="A161:G161"/>
    <mergeCell ref="A162:G162"/>
    <mergeCell ref="A163:G163"/>
    <mergeCell ref="G140:G147"/>
    <mergeCell ref="B145:F146"/>
    <mergeCell ref="A148:G148"/>
    <mergeCell ref="G149:G156"/>
    <mergeCell ref="B155:F155"/>
    <mergeCell ref="A157:G157"/>
    <mergeCell ref="B107:F108"/>
    <mergeCell ref="A110:G110"/>
    <mergeCell ref="G111:G118"/>
    <mergeCell ref="B117:F117"/>
    <mergeCell ref="A119:G119"/>
    <mergeCell ref="A120:G120"/>
    <mergeCell ref="A139:G139"/>
    <mergeCell ref="C14:E14"/>
    <mergeCell ref="B49:C49"/>
    <mergeCell ref="D49:G49"/>
    <mergeCell ref="A77:G77"/>
    <mergeCell ref="A78:G78"/>
    <mergeCell ref="A81:G81"/>
    <mergeCell ref="G84:G91"/>
    <mergeCell ref="B89:F90"/>
    <mergeCell ref="G131:G138"/>
    <mergeCell ref="A121:G121"/>
    <mergeCell ref="G122:G129"/>
    <mergeCell ref="B127:F128"/>
    <mergeCell ref="A130:G130"/>
    <mergeCell ref="G93:G100"/>
    <mergeCell ref="A101:G101"/>
    <mergeCell ref="G102:G109"/>
    <mergeCell ref="A82:G82"/>
    <mergeCell ref="A83:G83"/>
    <mergeCell ref="A92:G92"/>
    <mergeCell ref="A80:G80"/>
    <mergeCell ref="A74:D74"/>
    <mergeCell ref="E74:G74"/>
    <mergeCell ref="A75:D75"/>
    <mergeCell ref="E75:G75"/>
    <mergeCell ref="A76:D76"/>
    <mergeCell ref="E76:G76"/>
    <mergeCell ref="A51:G51"/>
    <mergeCell ref="A62:B62"/>
    <mergeCell ref="A71:D71"/>
    <mergeCell ref="E71:G71"/>
    <mergeCell ref="A72:D72"/>
    <mergeCell ref="E72:G72"/>
    <mergeCell ref="A73:D73"/>
    <mergeCell ref="E73:G73"/>
    <mergeCell ref="A66:G66"/>
    <mergeCell ref="A67:G67"/>
    <mergeCell ref="A68:G68"/>
    <mergeCell ref="A69:G69"/>
    <mergeCell ref="A70:D70"/>
    <mergeCell ref="E70:G70"/>
    <mergeCell ref="A64:B64"/>
    <mergeCell ref="A65:B65"/>
    <mergeCell ref="C52:G52"/>
    <mergeCell ref="A52:B52"/>
    <mergeCell ref="A53:B53"/>
    <mergeCell ref="A54:B54"/>
    <mergeCell ref="C54:G54"/>
    <mergeCell ref="A55:B55"/>
    <mergeCell ref="E55:F55"/>
    <mergeCell ref="A56:B56"/>
    <mergeCell ref="A47:G47"/>
    <mergeCell ref="A48:B48"/>
    <mergeCell ref="D48:F48"/>
    <mergeCell ref="A50:B50"/>
    <mergeCell ref="C50:G50"/>
    <mergeCell ref="B44:D44"/>
    <mergeCell ref="B45:D45"/>
    <mergeCell ref="F45:G45"/>
    <mergeCell ref="A46:B46"/>
    <mergeCell ref="D46:E46"/>
    <mergeCell ref="F46:G46"/>
    <mergeCell ref="F44:G44"/>
    <mergeCell ref="A40:C40"/>
    <mergeCell ref="D40:G40"/>
    <mergeCell ref="A41:G41"/>
    <mergeCell ref="B42:D42"/>
    <mergeCell ref="F42:G42"/>
    <mergeCell ref="B43:D43"/>
    <mergeCell ref="F43:G43"/>
    <mergeCell ref="A37:C37"/>
    <mergeCell ref="D37:G37"/>
    <mergeCell ref="A38:C38"/>
    <mergeCell ref="D38:G38"/>
    <mergeCell ref="A39:C39"/>
    <mergeCell ref="D39:G39"/>
    <mergeCell ref="A34:G34"/>
    <mergeCell ref="A35:C35"/>
    <mergeCell ref="D35:G35"/>
    <mergeCell ref="A36:C36"/>
    <mergeCell ref="D36:G36"/>
    <mergeCell ref="A27:G27"/>
    <mergeCell ref="A28:G28"/>
    <mergeCell ref="A29:B29"/>
    <mergeCell ref="E29:F29"/>
    <mergeCell ref="A31:G31"/>
    <mergeCell ref="A32:C32"/>
    <mergeCell ref="D32:G32"/>
    <mergeCell ref="A26:B26"/>
    <mergeCell ref="E26:F26"/>
    <mergeCell ref="A21:C21"/>
    <mergeCell ref="D21:G21"/>
    <mergeCell ref="A22:C22"/>
    <mergeCell ref="D22:G22"/>
    <mergeCell ref="A23:C23"/>
    <mergeCell ref="D23:G23"/>
    <mergeCell ref="A33:C33"/>
    <mergeCell ref="D33:G33"/>
    <mergeCell ref="A30:B30"/>
    <mergeCell ref="C30:G30"/>
    <mergeCell ref="E15:G15"/>
    <mergeCell ref="B16:C16"/>
    <mergeCell ref="E16:G16"/>
    <mergeCell ref="A17:B17"/>
    <mergeCell ref="D17:E17"/>
    <mergeCell ref="F17:G17"/>
    <mergeCell ref="A24:B24"/>
    <mergeCell ref="E24:F24"/>
    <mergeCell ref="A25:B25"/>
    <mergeCell ref="E25:F25"/>
    <mergeCell ref="A1:G1"/>
    <mergeCell ref="A2:G2"/>
    <mergeCell ref="A3:C3"/>
    <mergeCell ref="D3:G3"/>
    <mergeCell ref="A4:C4"/>
    <mergeCell ref="D4:G4"/>
    <mergeCell ref="A11:C11"/>
    <mergeCell ref="D11:G11"/>
    <mergeCell ref="A12:C12"/>
    <mergeCell ref="D12:G12"/>
    <mergeCell ref="A8:C8"/>
    <mergeCell ref="D8:G8"/>
    <mergeCell ref="A9:C9"/>
    <mergeCell ref="D9:G9"/>
    <mergeCell ref="A10:C10"/>
    <mergeCell ref="D10:G10"/>
    <mergeCell ref="E56:F65"/>
    <mergeCell ref="G56:G65"/>
    <mergeCell ref="A57:B57"/>
    <mergeCell ref="A58:B58"/>
    <mergeCell ref="A59:B59"/>
    <mergeCell ref="A60:B60"/>
    <mergeCell ref="A61:B61"/>
    <mergeCell ref="A63:B63"/>
    <mergeCell ref="A5:C5"/>
    <mergeCell ref="D5:G5"/>
    <mergeCell ref="A6:C6"/>
    <mergeCell ref="D6:G6"/>
    <mergeCell ref="A7:C7"/>
    <mergeCell ref="D7:G7"/>
    <mergeCell ref="A13:B13"/>
    <mergeCell ref="C13:G13"/>
    <mergeCell ref="A18:C18"/>
    <mergeCell ref="D18:G18"/>
    <mergeCell ref="A19:C19"/>
    <mergeCell ref="D19:G19"/>
    <mergeCell ref="A20:C20"/>
    <mergeCell ref="D20:G20"/>
    <mergeCell ref="A14:B14"/>
    <mergeCell ref="B15:C15"/>
  </mergeCells>
  <hyperlinks>
    <hyperlink ref="A1" r:id="rId1" display="mailto:axisbank@vsjadon.com"/>
    <hyperlink ref="C30" r:id="rId2"/>
  </hyperlinks>
  <printOptions horizontalCentered="1"/>
  <pageMargins left="0.31496062992125984" right="0.31496062992125984" top="0.78740157480314965" bottom="0.78740157480314965" header="0.19685039370078741" footer="0.19685039370078741"/>
  <pageSetup paperSize="9" fitToHeight="0" orientation="portrait" r:id="rId3"/>
  <headerFooter>
    <oddHeader>&amp;C&amp;G</oddHeader>
    <oddFooter>&amp;L&amp;"Times New Roman,Bold"&amp;11Ref No: &amp;F&amp;C&amp;G&amp;R&amp;11&amp;P</oddFooter>
  </headerFooter>
  <rowBreaks count="3" manualBreakCount="3">
    <brk id="40" max="16383" man="1"/>
    <brk id="165" max="16383" man="1"/>
    <brk id="218" max="16383" man="1"/>
  </rowBreaks>
  <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Poddar Wondercity Phase - IV</vt:lpstr>
      <vt:lpstr>'Poddar Wondercity Phase - IV'!Print_Area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VSJCV - AXIS - APF Old - Sept 19 - 08418</dc:title>
  <dc:creator>VSJ-01</dc:creator>
  <cp:lastModifiedBy>Hp Elitebook 840 G6</cp:lastModifiedBy>
  <cp:lastPrinted>2025-09-13T07:50:17Z</cp:lastPrinted>
  <dcterms:created xsi:type="dcterms:W3CDTF">2020-07-14T06:45:08Z</dcterms:created>
  <dcterms:modified xsi:type="dcterms:W3CDTF">2025-09-13T07:50:28Z</dcterms:modified>
</cp:coreProperties>
</file>