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4\Desktop\jyoti\chola\Sep25\22122\"/>
    </mc:Choice>
  </mc:AlternateContent>
  <bookViews>
    <workbookView xWindow="0" yWindow="0" windowWidth="20490" windowHeight="904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J8" i="2"/>
  <c r="K8" i="2"/>
  <c r="L8" i="2"/>
  <c r="I8" i="2"/>
  <c r="E6" i="2"/>
  <c r="J6" i="2"/>
  <c r="H6" i="5" l="1"/>
  <c r="H7" i="5" s="1"/>
  <c r="J13" i="5" s="1"/>
  <c r="B6" i="5"/>
  <c r="I7" i="5" s="1"/>
  <c r="J14" i="5" s="1"/>
  <c r="I13" i="5" l="1"/>
  <c r="I6" i="5"/>
  <c r="I14" i="5" s="1"/>
  <c r="S25" i="2"/>
  <c r="R25" i="2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5" i="2" s="1"/>
  <c r="Q23" i="2"/>
  <c r="L7" i="2"/>
  <c r="J7" i="2"/>
  <c r="I6" i="2"/>
  <c r="L6" i="2" s="1"/>
  <c r="I7" i="2"/>
  <c r="K7" i="2" s="1"/>
  <c r="F4" i="2"/>
  <c r="G4" i="2"/>
  <c r="G5" i="2"/>
  <c r="F5" i="2"/>
  <c r="E5" i="2"/>
  <c r="I5" i="2" s="1"/>
  <c r="K6" i="2" l="1"/>
  <c r="F9" i="6"/>
  <c r="F10" i="6"/>
  <c r="G6" i="6"/>
  <c r="G10" i="6" s="1"/>
  <c r="J5" i="2"/>
  <c r="L5" i="2"/>
  <c r="K5" i="2"/>
  <c r="G21" i="3"/>
  <c r="H21" i="3"/>
  <c r="H30" i="2" l="1"/>
  <c r="H32" i="2" s="1"/>
  <c r="C30" i="2"/>
  <c r="C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7" i="3"/>
  <c r="E4" i="2" s="1"/>
  <c r="I38" i="3"/>
  <c r="I41" i="3"/>
  <c r="I38" i="4"/>
  <c r="J38" i="4" s="1"/>
  <c r="I39" i="3"/>
  <c r="I37" i="4"/>
  <c r="J37" i="4" s="1"/>
  <c r="I36" i="4"/>
  <c r="J36" i="4" s="1"/>
  <c r="J4" i="2" l="1"/>
  <c r="I4" i="2"/>
  <c r="L4" i="2" l="1"/>
  <c r="K4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<sst xmlns="http://schemas.openxmlformats.org/spreadsheetml/2006/main" count="216" uniqueCount="151">
  <si>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</si>
  <si>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</si>
  <si>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</si>
  <si>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</si>
  <si>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</si>
  <si>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</si>
  <si>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</si>
  <si>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</si>
  <si>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</si>
  <si>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</si>
  <si>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</si>
  <si>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</si>
  <si>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</si>
  <si>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</si>
  <si>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</si>
  <si>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</si>
  <si>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</si>
  <si>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</si>
  <si>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</si>
  <si>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</si>
  <si>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</si>
  <si>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</si>
  <si>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</si>
  <si>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</si>
  <si>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</si>
  <si>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</si>
  <si>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</si>
  <si>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</si>
  <si>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</si>
  <si>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</si>
  <si>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</si>
  <si>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</si>
  <si>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</si>
  <si>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</si>
  <si>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</si>
  <si>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</si>
  <si>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</si>
  <si>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</si>
  <si>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</si>
  <si>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</si>
  <si>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</si>
  <si>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</si>
  <si>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</si>
  <si>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</si>
  <si>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</si>
  <si>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</si>
  <si>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</si>
  <si>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</si>
  <si>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</si>
  <si>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</si>
  <si>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</si>
  <si>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</si>
  <si>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</si>
  <si>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</si>
  <si>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</si>
  <si>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</si>
  <si>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</si>
  <si>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</si>
  <si>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</si>
  <si>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</si>
  <si>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</si>
  <si>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</si>
  <si>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</si>
  <si>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</si>
  <si>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</si>
  <si>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</si>
  <si>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</si>
  <si>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</si>
  <si>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</si>
  <si>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</si>
  <si>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</si>
  <si>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</si>
  <si>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</si>
  <si>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2</t>
  </si>
  <si>
    <t>Passage 4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</si>
  <si>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</si>
  <si>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</si>
  <si>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</si>
  <si>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</si>
  <si>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</si>
  <si>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</si>
  <si>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</si>
  <si>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</si>
  <si>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</si>
  <si>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</si>
  <si>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</si>
  <si>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</si>
  <si>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</si>
  <si>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</si>
  <si>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</si>
  <si>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</si>
  <si>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</si>
  <si>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</si>
  <si>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</si>
  <si>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</si>
  <si>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</si>
  <si>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</si>
  <si>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</si>
  <si>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</si>
  <si>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</si>
  <si>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</si>
  <si>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</si>
  <si>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</si>
  <si>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</si>
  <si>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</si>
  <si>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</si>
  <si>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</si>
  <si>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</si>
  <si>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</si>
  <si>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</si>
  <si>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</si>
  <si>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</si>
  <si>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</si>
  <si>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</si>
  <si>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</si>
  <si>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</si>
  <si>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</si>
  <si>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</si>
  <si>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</si>
  <si>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</si>
  <si>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</si>
  <si>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</si>
  <si>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</si>
  <si>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</si>
  <si>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</si>
  <si>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</si>
  <si>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</si>
  <si>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</si>
  <si>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</si>
  <si>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</si>
  <si>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</si>
  <si>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</si>
  <si>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</si>
  <si>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</si>
  <si>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</si>
  <si>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</si>
  <si>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</si>
  <si>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</si>
  <si>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</si>
  <si>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</si>
  <si>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</si>
  <si>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</si>
  <si>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</si>
  <si>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</si>
  <si>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</si>
  <si>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</si>
  <si>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</si>
  <si>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</si>
  <si>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No. 1 &amp; 2, Ground Floor, Shree Gajanan Apartment, Plot No. 65, Sector No. 23, Gaondevi Marg, Daffodils Kindergarten School, Juinagar, Sanpada, Navi Mumbai, Thane, Maharashtra- 400705
19.063804606122517, 73.01416593770576</t>
  </si>
  <si>
    <t>Store Room</t>
  </si>
  <si>
    <t>Padawi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</si>
</sst>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33</xdr:col>
      <xdr:colOff>254471</xdr:colOff>
      <xdr:row>21</xdr:row>
      <xdr:rowOff>148519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8726118" cy="4305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133350</xdr:rowOff>
    </xdr:from>
    <xdr:to>
      <xdr:col>17</xdr:col>
      <xdr:colOff>562706</xdr:colOff>
      <xdr:row>20</xdr:row>
      <xdr:rowOff>152908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323850"/>
          <a:ext cx="5239481" cy="3639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4" sqref="G14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5" t="s">
        <v>52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122</v>
      </c>
      <c r="M2" s="62" t="s">
        <v>53</v>
      </c>
      <c r="N2" s="62" t="s">
        <v>58</v>
      </c>
      <c r="O2" s="62" t="s">
        <v>117</v>
      </c>
      <c r="P2" s="62" t="s">
        <v>116</v>
      </c>
      <c r="Q2" s="62" t="s">
        <v>115</v>
      </c>
      <c r="R2" s="62" t="s">
        <v>59</v>
      </c>
      <c r="S2" s="63" t="s">
        <v>114</v>
      </c>
    </row>
    <row r="3" spans="2:19" ht="42.75" customHeight="1" thickBot="1" x14ac:dyDescent="0.3">
      <c r="B3" s="67" t="s">
        <v>113</v>
      </c>
      <c r="C3" s="141" t="s">
        <v>148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/>
    </row>
    <row r="4" spans="2:19" x14ac:dyDescent="0.25">
      <c r="B4" s="33" t="s">
        <v>119</v>
      </c>
      <c r="C4" s="25"/>
      <c r="D4" s="25"/>
      <c r="E4" s="64">
        <f>Measurement!I37</f>
        <v>730.33</v>
      </c>
      <c r="F4" s="64">
        <f>Measurement!I38</f>
        <v>0</v>
      </c>
      <c r="G4" s="34">
        <f>Measurement!I39</f>
        <v>0</v>
      </c>
      <c r="H4" s="34"/>
      <c r="I4" s="64">
        <f>E4+F4</f>
        <v>730.33</v>
      </c>
      <c r="J4" s="34">
        <f>E4*1.2</f>
        <v>876.39600000000007</v>
      </c>
      <c r="K4" s="34">
        <f>I4*1.2</f>
        <v>876.39600000000007</v>
      </c>
      <c r="L4" s="34">
        <f>I4*1.45</f>
        <v>1058.9784999999999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120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50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121</v>
      </c>
      <c r="C6" s="17"/>
      <c r="D6" s="17"/>
      <c r="E6" s="50">
        <f>J6/1.2</f>
        <v>666.66666666666674</v>
      </c>
      <c r="F6" s="20">
        <v>0</v>
      </c>
      <c r="G6" s="20">
        <v>0</v>
      </c>
      <c r="H6" s="20">
        <v>0</v>
      </c>
      <c r="I6" s="50">
        <f t="shared" ref="I6:I7" si="0">E6+F6</f>
        <v>666.66666666666674</v>
      </c>
      <c r="J6" s="20">
        <f>800</f>
        <v>800</v>
      </c>
      <c r="K6" s="20">
        <f t="shared" ref="K6:K7" si="1">I6*1.2</f>
        <v>800.00000000000011</v>
      </c>
      <c r="L6" s="20">
        <f t="shared" ref="L6:L7" si="2">I6*1.45</f>
        <v>966.66666666666674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118</v>
      </c>
      <c r="C7" s="16"/>
      <c r="D7" s="16"/>
      <c r="E7" s="20">
        <v>0</v>
      </c>
      <c r="F7" s="20">
        <v>0</v>
      </c>
      <c r="G7" s="20">
        <v>0</v>
      </c>
      <c r="H7" s="20">
        <v>0</v>
      </c>
      <c r="I7" s="50">
        <f t="shared" si="0"/>
        <v>0</v>
      </c>
      <c r="J7" s="20">
        <f t="shared" ref="J6:J7" si="3">E7*1.2</f>
        <v>0</v>
      </c>
      <c r="K7" s="20">
        <f t="shared" si="1"/>
        <v>0</v>
      </c>
      <c r="L7" s="20">
        <f t="shared" si="2"/>
        <v>0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I4-I6</f>
        <v>63.663333333333298</v>
      </c>
      <c r="J8" s="69">
        <f t="shared" ref="J8:L8" si="4">J4-J6</f>
        <v>76.396000000000072</v>
      </c>
      <c r="K8" s="69">
        <f t="shared" si="4"/>
        <v>76.395999999999958</v>
      </c>
      <c r="L8" s="69">
        <f t="shared" si="4"/>
        <v>92.311833333333198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09" t="s">
        <v>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127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128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129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130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131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132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133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134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135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7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123</v>
      </c>
      <c r="P22" s="75" t="s">
        <v>123</v>
      </c>
      <c r="Q22" s="76" t="s">
        <v>124</v>
      </c>
      <c r="R22" s="77" t="s">
        <v>125</v>
      </c>
      <c r="S22" s="78" t="s">
        <v>126</v>
      </c>
    </row>
    <row r="23" spans="2:19" x14ac:dyDescent="0.25">
      <c r="B23" s="118" t="s">
        <v>6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72">
        <v>0</v>
      </c>
      <c r="P23" s="20">
        <v>0</v>
      </c>
      <c r="Q23" s="20">
        <f>P23*O23</f>
        <v>0</v>
      </c>
      <c r="R23" s="20"/>
      <c r="S23" s="16"/>
    </row>
    <row r="24" spans="2:19" x14ac:dyDescent="0.25">
      <c r="B24" s="121" t="s">
        <v>65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1" t="s">
        <v>66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72"/>
      <c r="P25" s="19"/>
      <c r="Q25" s="59">
        <f>Q23+Q24</f>
        <v>0</v>
      </c>
      <c r="R25" s="19">
        <f>Q25*0.9</f>
        <v>0</v>
      </c>
      <c r="S25" s="16">
        <f>Q25*0.8</f>
        <v>0</v>
      </c>
    </row>
    <row r="26" spans="2:19" x14ac:dyDescent="0.25">
      <c r="B26" s="124" t="s">
        <v>71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  <c r="O26" s="72"/>
      <c r="P26" s="19"/>
      <c r="Q26" s="19"/>
      <c r="R26" s="19"/>
      <c r="S26" s="16"/>
    </row>
    <row r="27" spans="2:19" ht="15.75" thickBot="1" x14ac:dyDescent="0.3">
      <c r="B27" s="127" t="s">
        <v>72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112</v>
      </c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2:19" ht="45" customHeight="1" x14ac:dyDescent="0.25">
      <c r="B29" s="132" t="s">
        <v>111</v>
      </c>
      <c r="C29" s="133"/>
      <c r="D29" s="55"/>
      <c r="E29" s="134" t="s">
        <v>106</v>
      </c>
      <c r="F29" s="134"/>
      <c r="G29" s="134"/>
      <c r="H29" s="134"/>
      <c r="I29" s="134"/>
      <c r="J29" s="134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108</v>
      </c>
      <c r="C30" s="82">
        <f>K6</f>
        <v>800.00000000000011</v>
      </c>
      <c r="D30" s="55"/>
      <c r="E30" s="131" t="s">
        <v>108</v>
      </c>
      <c r="F30" s="131"/>
      <c r="G30" s="131"/>
      <c r="H30" s="135">
        <f>K6</f>
        <v>800.00000000000011</v>
      </c>
      <c r="I30" s="130"/>
      <c r="J30" s="130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107</v>
      </c>
      <c r="C31" s="58">
        <f>97700/10.764</f>
        <v>9076.5514678558156</v>
      </c>
      <c r="D31" s="55"/>
      <c r="E31" s="131" t="s">
        <v>110</v>
      </c>
      <c r="F31" s="131"/>
      <c r="G31" s="131"/>
      <c r="H31" s="130"/>
      <c r="I31" s="130"/>
      <c r="J31" s="130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105</v>
      </c>
      <c r="C32" s="58">
        <f>C30*C31</f>
        <v>7261241.1742846537</v>
      </c>
      <c r="D32" s="55"/>
      <c r="E32" s="131" t="s">
        <v>109</v>
      </c>
      <c r="F32" s="131"/>
      <c r="G32" s="131"/>
      <c r="H32" s="130">
        <f>H30*H31</f>
        <v>0</v>
      </c>
      <c r="I32" s="130"/>
      <c r="J32" s="130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01" t="s">
        <v>62</v>
      </c>
      <c r="D33" s="101"/>
      <c r="E33" s="101"/>
      <c r="F33" s="101"/>
      <c r="G33" s="101" t="s">
        <v>63</v>
      </c>
      <c r="H33" s="102"/>
      <c r="I33" s="102"/>
      <c r="J33" s="101" t="s">
        <v>64</v>
      </c>
      <c r="K33" s="102"/>
      <c r="L33" s="102"/>
      <c r="M33" s="102"/>
      <c r="N33" s="102"/>
      <c r="O33" s="102"/>
      <c r="P33" s="102"/>
    </row>
    <row r="34" spans="2:16" x14ac:dyDescent="0.25">
      <c r="B34" s="19" t="s">
        <v>68</v>
      </c>
      <c r="C34" s="104" t="s">
        <v>104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2:16" x14ac:dyDescent="0.25">
      <c r="B35" s="16" t="s">
        <v>69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6" x14ac:dyDescent="0.25">
      <c r="B36" s="16" t="s">
        <v>70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2:16" x14ac:dyDescent="0.25">
      <c r="B37" s="16"/>
      <c r="C37" s="105"/>
      <c r="D37" s="105"/>
      <c r="E37" s="105"/>
      <c r="F37" s="105"/>
      <c r="G37" s="106"/>
      <c r="H37" s="106"/>
      <c r="I37" s="106"/>
      <c r="J37" s="105"/>
      <c r="K37" s="105"/>
      <c r="L37" s="105"/>
      <c r="M37" s="105"/>
      <c r="N37" s="105"/>
      <c r="O37" s="105"/>
      <c r="P37" s="105"/>
    </row>
    <row r="38" spans="2:16" x14ac:dyDescent="0.25">
      <c r="C38" s="103"/>
      <c r="D38" s="103"/>
      <c r="E38" s="103"/>
      <c r="F38" s="103"/>
      <c r="G38" s="38"/>
      <c r="H38" s="38"/>
      <c r="I38" s="38"/>
    </row>
    <row r="39" spans="2:16" x14ac:dyDescent="0.25">
      <c r="C39" s="103"/>
      <c r="D39" s="103"/>
      <c r="E39" s="103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7"/>
      <c r="F42" s="98"/>
      <c r="G42" s="99"/>
      <c r="H42" s="99"/>
      <c r="I42" s="100"/>
    </row>
    <row r="43" spans="2:16" hidden="1" x14ac:dyDescent="0.25">
      <c r="E43" s="97"/>
      <c r="F43" s="98"/>
      <c r="G43" s="99"/>
      <c r="H43" s="99"/>
      <c r="I43" s="100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B22" workbookViewId="0">
      <selection activeCell="C24" sqref="C24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6" t="s">
        <v>15</v>
      </c>
      <c r="B2" s="136" t="s">
        <v>7</v>
      </c>
      <c r="C2" s="136" t="s">
        <v>8</v>
      </c>
      <c r="D2" s="136"/>
      <c r="E2" s="136" t="s">
        <v>11</v>
      </c>
      <c r="F2" s="136"/>
      <c r="G2" s="136" t="s">
        <v>13</v>
      </c>
      <c r="H2" s="136" t="s">
        <v>12</v>
      </c>
      <c r="I2" s="136" t="s">
        <v>14</v>
      </c>
    </row>
    <row r="3" spans="1:9" x14ac:dyDescent="0.25">
      <c r="A3" s="136"/>
      <c r="B3" s="136"/>
      <c r="C3" s="2" t="s">
        <v>9</v>
      </c>
      <c r="D3" s="2" t="s">
        <v>10</v>
      </c>
      <c r="E3" s="2" t="s">
        <v>9</v>
      </c>
      <c r="F3" s="2" t="s">
        <v>10</v>
      </c>
      <c r="G3" s="136"/>
      <c r="H3" s="136"/>
      <c r="I3" s="136"/>
    </row>
    <row r="4" spans="1:9" x14ac:dyDescent="0.25">
      <c r="A4" s="3">
        <v>1</v>
      </c>
      <c r="B4" s="3" t="s">
        <v>16</v>
      </c>
      <c r="C4" s="3">
        <v>13.8</v>
      </c>
      <c r="D4" s="3"/>
      <c r="E4" s="3">
        <v>12.8</v>
      </c>
      <c r="F4" s="3"/>
      <c r="G4" s="4">
        <f>(E4+F4/10)</f>
        <v>12.8</v>
      </c>
      <c r="H4" s="4">
        <f>(C4+D4/10)</f>
        <v>13.8</v>
      </c>
      <c r="I4" s="4">
        <f>G4*H4</f>
        <v>176.64000000000001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8.8000000000000007</v>
      </c>
      <c r="D6" s="3"/>
      <c r="E6" s="3">
        <v>8.8000000000000007</v>
      </c>
      <c r="F6" s="3"/>
      <c r="G6" s="4">
        <f t="shared" si="0"/>
        <v>8.8000000000000007</v>
      </c>
      <c r="H6" s="4">
        <f t="shared" si="1"/>
        <v>8.8000000000000007</v>
      </c>
      <c r="I6" s="4">
        <f t="shared" ref="I6:I34" si="2">G6*H6</f>
        <v>77.440000000000012</v>
      </c>
    </row>
    <row r="7" spans="1:9" x14ac:dyDescent="0.25">
      <c r="A7" s="3">
        <v>3</v>
      </c>
      <c r="B7" s="3" t="s">
        <v>18</v>
      </c>
      <c r="C7" s="3">
        <v>4.9000000000000004</v>
      </c>
      <c r="D7" s="3"/>
      <c r="E7" s="3">
        <v>4</v>
      </c>
      <c r="F7" s="3"/>
      <c r="G7" s="4">
        <f t="shared" si="0"/>
        <v>4</v>
      </c>
      <c r="H7" s="4">
        <f t="shared" si="1"/>
        <v>4.9000000000000004</v>
      </c>
      <c r="I7" s="4">
        <f t="shared" si="2"/>
        <v>19.600000000000001</v>
      </c>
    </row>
    <row r="8" spans="1:9" x14ac:dyDescent="0.25">
      <c r="A8" s="3"/>
      <c r="B8" s="3" t="s">
        <v>19</v>
      </c>
      <c r="C8" s="3">
        <v>4.9000000000000004</v>
      </c>
      <c r="D8" s="3"/>
      <c r="E8" s="3">
        <v>3.9</v>
      </c>
      <c r="F8" s="3"/>
      <c r="G8" s="4">
        <f t="shared" si="0"/>
        <v>3.9</v>
      </c>
      <c r="H8" s="4">
        <f t="shared" si="1"/>
        <v>4.9000000000000004</v>
      </c>
      <c r="I8" s="4">
        <f t="shared" si="2"/>
        <v>19.11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10</v>
      </c>
      <c r="D11" s="3"/>
      <c r="E11" s="3">
        <v>6.9</v>
      </c>
      <c r="F11" s="3"/>
      <c r="G11" s="4">
        <f t="shared" si="0"/>
        <v>6.9</v>
      </c>
      <c r="H11" s="4">
        <f t="shared" si="1"/>
        <v>10</v>
      </c>
      <c r="I11" s="4">
        <f t="shared" si="2"/>
        <v>69</v>
      </c>
    </row>
    <row r="12" spans="1:9" x14ac:dyDescent="0.25">
      <c r="A12" s="3"/>
      <c r="B12" s="3" t="s">
        <v>23</v>
      </c>
      <c r="C12" s="3">
        <v>10.8</v>
      </c>
      <c r="D12" s="3"/>
      <c r="E12" s="3">
        <v>6.8</v>
      </c>
      <c r="F12" s="3"/>
      <c r="G12" s="4">
        <f t="shared" si="0"/>
        <v>6.8</v>
      </c>
      <c r="H12" s="4">
        <f t="shared" si="1"/>
        <v>10.8</v>
      </c>
      <c r="I12" s="4">
        <f t="shared" si="2"/>
        <v>73.44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149</v>
      </c>
      <c r="C14" s="3">
        <v>12.5</v>
      </c>
      <c r="D14" s="3"/>
      <c r="E14" s="3">
        <v>6</v>
      </c>
      <c r="F14" s="3"/>
      <c r="G14" s="4">
        <f t="shared" si="0"/>
        <v>6</v>
      </c>
      <c r="H14" s="4">
        <f t="shared" si="1"/>
        <v>12.5</v>
      </c>
      <c r="I14" s="4">
        <f t="shared" si="2"/>
        <v>75</v>
      </c>
    </row>
    <row r="15" spans="1:9" x14ac:dyDescent="0.25">
      <c r="A15" s="3"/>
      <c r="B15" s="3" t="s">
        <v>73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75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>
        <v>8</v>
      </c>
      <c r="D17" s="3"/>
      <c r="E17" s="3">
        <v>4</v>
      </c>
      <c r="F17" s="3"/>
      <c r="G17" s="4">
        <f t="shared" si="0"/>
        <v>4</v>
      </c>
      <c r="H17" s="4">
        <f t="shared" si="1"/>
        <v>8</v>
      </c>
      <c r="I17" s="4">
        <f t="shared" si="2"/>
        <v>32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74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150</v>
      </c>
      <c r="C21" s="3">
        <v>19.8</v>
      </c>
      <c r="D21" s="3"/>
      <c r="E21" s="3">
        <v>9.5</v>
      </c>
      <c r="F21" s="15"/>
      <c r="G21" s="4">
        <f t="shared" ref="G21" si="3">(E21+F21/10)</f>
        <v>9.5</v>
      </c>
      <c r="H21" s="4">
        <f t="shared" ref="H21" si="4">(C21+D21/10)</f>
        <v>19.8</v>
      </c>
      <c r="I21" s="4">
        <f t="shared" ref="I21" si="5">G21*H21</f>
        <v>188.1</v>
      </c>
    </row>
    <row r="22" spans="1:9" x14ac:dyDescent="0.25">
      <c r="A22" s="3"/>
      <c r="B22" s="3" t="s">
        <v>102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103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730.33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0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730.33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7" t="s">
        <v>15</v>
      </c>
      <c r="B3" s="137" t="s">
        <v>7</v>
      </c>
      <c r="C3" s="138" t="s">
        <v>8</v>
      </c>
      <c r="D3" s="139"/>
      <c r="E3" s="137" t="s">
        <v>11</v>
      </c>
      <c r="F3" s="137"/>
      <c r="G3" s="137" t="s">
        <v>13</v>
      </c>
      <c r="H3" s="137" t="s">
        <v>12</v>
      </c>
      <c r="I3" s="137" t="s">
        <v>14</v>
      </c>
    </row>
    <row r="4" spans="1:17" ht="15" customHeight="1" x14ac:dyDescent="0.25">
      <c r="A4" s="137"/>
      <c r="B4" s="137"/>
      <c r="C4" s="7" t="s">
        <v>9</v>
      </c>
      <c r="D4" s="7" t="s">
        <v>10</v>
      </c>
      <c r="E4" s="7" t="s">
        <v>9</v>
      </c>
      <c r="F4" s="7" t="s">
        <v>10</v>
      </c>
      <c r="G4" s="137"/>
      <c r="H4" s="137"/>
      <c r="I4" s="137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76</v>
      </c>
      <c r="B2" s="51" t="s">
        <v>77</v>
      </c>
      <c r="C2" s="51">
        <v>7</v>
      </c>
    </row>
    <row r="3" spans="1:14" x14ac:dyDescent="0.25">
      <c r="B3" t="s">
        <v>78</v>
      </c>
      <c r="C3" t="s">
        <v>79</v>
      </c>
    </row>
    <row r="4" spans="1:14" x14ac:dyDescent="0.25">
      <c r="A4" t="s">
        <v>80</v>
      </c>
      <c r="B4" s="16">
        <v>20</v>
      </c>
      <c r="C4" s="16">
        <v>20</v>
      </c>
    </row>
    <row r="5" spans="1:14" x14ac:dyDescent="0.25">
      <c r="A5" t="s">
        <v>81</v>
      </c>
      <c r="B5" t="s">
        <v>82</v>
      </c>
      <c r="C5" t="s">
        <v>83</v>
      </c>
      <c r="H5" s="16" t="s">
        <v>84</v>
      </c>
      <c r="I5" s="16" t="s">
        <v>85</v>
      </c>
      <c r="J5" s="16" t="s">
        <v>86</v>
      </c>
      <c r="K5" s="16" t="s">
        <v>87</v>
      </c>
      <c r="L5" s="16" t="s">
        <v>88</v>
      </c>
      <c r="M5" s="16" t="s">
        <v>89</v>
      </c>
      <c r="N5" s="16" t="s">
        <v>90</v>
      </c>
    </row>
    <row r="6" spans="1:14" x14ac:dyDescent="0.25">
      <c r="B6" s="16">
        <f>C2+1</f>
        <v>8</v>
      </c>
      <c r="C6" s="16">
        <v>0</v>
      </c>
      <c r="E6" s="22" t="s">
        <v>91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92</v>
      </c>
      <c r="B7" t="s">
        <v>93</v>
      </c>
      <c r="C7" t="s">
        <v>94</v>
      </c>
      <c r="E7" s="16" t="s">
        <v>95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96</v>
      </c>
      <c r="B9" t="s">
        <v>93</v>
      </c>
      <c r="C9" t="s">
        <v>94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88</v>
      </c>
      <c r="B11" t="s">
        <v>93</v>
      </c>
      <c r="C11" t="s">
        <v>94</v>
      </c>
    </row>
    <row r="12" spans="1:14" x14ac:dyDescent="0.25">
      <c r="B12" s="16">
        <f>C2</f>
        <v>7</v>
      </c>
      <c r="C12" s="16">
        <v>0</v>
      </c>
      <c r="H12" s="16"/>
      <c r="I12" s="16" t="s">
        <v>91</v>
      </c>
      <c r="J12" s="16" t="s">
        <v>97</v>
      </c>
      <c r="K12" t="s">
        <v>98</v>
      </c>
    </row>
    <row r="13" spans="1:14" ht="30" x14ac:dyDescent="0.25">
      <c r="A13" s="52" t="s">
        <v>89</v>
      </c>
      <c r="B13" t="s">
        <v>93</v>
      </c>
      <c r="C13" t="s">
        <v>94</v>
      </c>
      <c r="H13" s="16" t="s">
        <v>99</v>
      </c>
      <c r="I13" s="16">
        <f>H6</f>
        <v>20</v>
      </c>
      <c r="J13" s="16">
        <f>H7</f>
        <v>40</v>
      </c>
      <c r="K13" t="s">
        <v>98</v>
      </c>
    </row>
    <row r="14" spans="1:14" x14ac:dyDescent="0.25">
      <c r="B14" s="16">
        <f>C2</f>
        <v>7</v>
      </c>
      <c r="C14" s="16">
        <v>0</v>
      </c>
      <c r="H14" s="16" t="s">
        <v>100</v>
      </c>
      <c r="I14" s="20">
        <f>I6</f>
        <v>0</v>
      </c>
      <c r="J14" s="20">
        <f>I7</f>
        <v>0</v>
      </c>
    </row>
    <row r="15" spans="1:14" x14ac:dyDescent="0.25">
      <c r="A15" t="s">
        <v>90</v>
      </c>
      <c r="B15" t="s">
        <v>93</v>
      </c>
      <c r="C15" t="s">
        <v>94</v>
      </c>
      <c r="H15" s="16" t="s">
        <v>86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87</v>
      </c>
      <c r="I16" s="16">
        <f>K6</f>
        <v>0</v>
      </c>
      <c r="J16" s="16">
        <f>K7</f>
        <v>0</v>
      </c>
    </row>
    <row r="17" spans="8:10" x14ac:dyDescent="0.25">
      <c r="H17" s="16" t="s">
        <v>88</v>
      </c>
      <c r="I17" s="16">
        <f>L6</f>
        <v>0</v>
      </c>
      <c r="J17" s="16">
        <f>L7</f>
        <v>0</v>
      </c>
    </row>
    <row r="18" spans="8:10" ht="30" x14ac:dyDescent="0.25">
      <c r="H18" s="17" t="s">
        <v>89</v>
      </c>
      <c r="I18" s="16">
        <f>M6</f>
        <v>0</v>
      </c>
      <c r="J18" s="16">
        <f>M7</f>
        <v>0</v>
      </c>
    </row>
    <row r="19" spans="8:10" x14ac:dyDescent="0.25">
      <c r="H19" s="16" t="s">
        <v>90</v>
      </c>
      <c r="I19" s="16">
        <f>N6</f>
        <v>0</v>
      </c>
      <c r="J19" s="16">
        <f>N7</f>
        <v>0</v>
      </c>
    </row>
    <row r="20" spans="8:10" x14ac:dyDescent="0.25">
      <c r="H20" s="16" t="s">
        <v>101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136</v>
      </c>
      <c r="C2" s="86" t="s">
        <v>99</v>
      </c>
      <c r="D2" s="86" t="s">
        <v>100</v>
      </c>
      <c r="E2" s="86" t="s">
        <v>137</v>
      </c>
      <c r="F2" s="86" t="s">
        <v>138</v>
      </c>
      <c r="G2" s="86" t="s">
        <v>139</v>
      </c>
      <c r="H2" s="86" t="s">
        <v>88</v>
      </c>
      <c r="I2" s="86" t="s">
        <v>140</v>
      </c>
      <c r="J2" s="86" t="s">
        <v>141</v>
      </c>
      <c r="K2" s="87" t="s">
        <v>142</v>
      </c>
    </row>
    <row r="3" spans="1:11" x14ac:dyDescent="0.25">
      <c r="A3" s="28" t="s">
        <v>143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97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144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145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x14ac:dyDescent="0.25">
      <c r="A9" s="26" t="s">
        <v>146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147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VSJC-34</cp:lastModifiedBy>
  <dcterms:created xsi:type="dcterms:W3CDTF">2015-10-16T10:19:58Z</dcterms:created>
  <dcterms:modified xsi:type="dcterms:W3CDTF">2025-09-22T09:06:30Z</dcterms:modified>
</cp:coreProperties>
</file>