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Kunal\APF Unit Report\Unit Reports\Godrej Greenview Estate Phase\23161 - Ashutosh Mehta\"/>
    </mc:Choice>
  </mc:AlternateContent>
  <xr:revisionPtr revIDLastSave="0" documentId="13_ncr:1_{EB65E44F-14FE-4B13-8C4C-E253D08DD619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definedNames>
    <definedName name="_xlnm.Print_Area" localSheetId="0">Sheet1!$A$1:$J$80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5" i="1" l="1"/>
  <c r="K23" i="1"/>
  <c r="E23" i="1"/>
  <c r="E21" i="1"/>
  <c r="I12" i="1"/>
  <c r="E26" i="1" l="1"/>
  <c r="K12" i="1"/>
  <c r="K31" i="1"/>
  <c r="K11" i="1" l="1"/>
  <c r="E3" i="1" l="1"/>
  <c r="E18" i="1" l="1"/>
  <c r="E1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Admin</author>
    <author>SACHIN</author>
  </authors>
  <commentList>
    <comment ref="E5" authorId="0" shapeId="0" xr:uid="{D91BCCB2-73BA-4D33-811A-7690A2D91DFF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LAN No. mentioned in mail</t>
        </r>
      </text>
    </comment>
    <comment ref="E7" authorId="0" shapeId="0" xr:uid="{FD2D6CA8-FBF6-42D1-8F37-90D38E8AB6AE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project name with wing/building</t>
        </r>
      </text>
    </comment>
    <comment ref="G10" authorId="1" shapeId="0" xr:uid="{00000000-0006-0000-0000-000001000000}">
      <text>
        <r>
          <rPr>
            <b/>
            <sz val="9"/>
            <color indexed="81"/>
            <rFont val="Tahoma"/>
            <family val="2"/>
          </rPr>
          <t>FLAT NO WITH WING</t>
        </r>
      </text>
    </comment>
    <comment ref="I10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1BHK OR 2BHK OR 3BHK OR PENTHOUSE ETC</t>
        </r>
      </text>
    </comment>
    <comment ref="E15" authorId="1" shapeId="0" xr:uid="{00000000-0006-0000-0000-00000300000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Building Structure</t>
        </r>
      </text>
    </comment>
    <comment ref="E19" authorId="0" shapeId="0" xr:uid="{984EF619-05DD-41D2-8E1B-52EEE73A90C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Check in cost sheet if not given consider same as % Recommended
</t>
        </r>
      </text>
    </comment>
    <comment ref="E21" authorId="0" shapeId="0" xr:uid="{D48BCF5E-E26B-427F-B5F9-D965A9255BA7}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Other Charges = All other charges + GST + No of Parkings mentioned in Cost Sheet</t>
        </r>
      </text>
    </comment>
    <comment ref="E23" authorId="2" shapeId="0" xr:uid="{00000000-0006-0000-0000-000004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Value should be greater than cost sheet agreement value</t>
        </r>
      </text>
    </comment>
    <comment ref="E24" authorId="2" shapeId="0" xr:uid="{2CC4F7CA-8FA2-4A18-BB58-6A87364F2376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Value should be greater than cost sheet agreement value</t>
        </r>
      </text>
    </comment>
    <comment ref="E25" authorId="2" shapeId="0" xr:uid="{A75762C0-BD0C-4D95-86E0-AE3BA3B882F4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Value should be greater than cost sheet agreement value</t>
        </r>
      </text>
    </comment>
    <comment ref="E26" authorId="2" shapeId="0" xr:uid="{94D62856-97BE-42C5-BDD7-26CC0C80123B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Value should be greater than cost sheet agreement value</t>
        </r>
      </text>
    </comment>
  </commentList>
</comments>
</file>

<file path=xl/sharedStrings.xml><?xml version="1.0" encoding="utf-8"?>
<sst xmlns="http://schemas.openxmlformats.org/spreadsheetml/2006/main" count="89" uniqueCount="56">
  <si>
    <t xml:space="preserve">VALUATION DETAILS  </t>
  </si>
  <si>
    <t>Name of Valuation Agency</t>
  </si>
  <si>
    <t>Product</t>
  </si>
  <si>
    <t xml:space="preserve">Application ID </t>
  </si>
  <si>
    <t>Name of Customer/Applicant</t>
  </si>
  <si>
    <t>Name of the Building / Society</t>
  </si>
  <si>
    <t xml:space="preserve">Address of The Property </t>
  </si>
  <si>
    <t xml:space="preserve">Documents Provided </t>
  </si>
  <si>
    <t>Unit Type</t>
  </si>
  <si>
    <t xml:space="preserve">Area of Property </t>
  </si>
  <si>
    <t xml:space="preserve">Age of property </t>
  </si>
  <si>
    <t xml:space="preserve">Stage of Construction </t>
  </si>
  <si>
    <t xml:space="preserve">Structure Description </t>
  </si>
  <si>
    <t xml:space="preserve">Description of Stage </t>
  </si>
  <si>
    <t>Under Construction</t>
  </si>
  <si>
    <t xml:space="preserve">Carpet Area </t>
  </si>
  <si>
    <t>Area details (sqft)</t>
  </si>
  <si>
    <t xml:space="preserve">% Recommendation 
(As per Builder Demand Letter) </t>
  </si>
  <si>
    <t>VS JADON &amp; CO. VALUERS LLP.</t>
  </si>
  <si>
    <t>Location cum Route MAP</t>
  </si>
  <si>
    <t>*</t>
  </si>
  <si>
    <t>APF Report &amp; Cost sheet</t>
  </si>
  <si>
    <t xml:space="preserve">% Completed 
</t>
  </si>
  <si>
    <t>% Recommended</t>
  </si>
  <si>
    <t>HL - Godrej Housing Finance limited</t>
  </si>
  <si>
    <t>Realizable value (in ₹)</t>
  </si>
  <si>
    <t>Date Of Valuation</t>
  </si>
  <si>
    <t>NDMA Guidelines</t>
  </si>
  <si>
    <t>Property falls under Seismic Zone</t>
  </si>
  <si>
    <t>Property Falls in Cyclone Zone</t>
  </si>
  <si>
    <t>Degree of Risk Associated</t>
  </si>
  <si>
    <t>III</t>
  </si>
  <si>
    <t>No</t>
  </si>
  <si>
    <t>Low</t>
  </si>
  <si>
    <t>Property Falls under Flood Zone</t>
  </si>
  <si>
    <t>Property Falls in CR Zone</t>
  </si>
  <si>
    <t>Any risk of Demolition</t>
  </si>
  <si>
    <t>None</t>
  </si>
  <si>
    <t>Remark</t>
  </si>
  <si>
    <t xml:space="preserve">Property Photographs </t>
  </si>
  <si>
    <t>Authorized Signatory 
Name &amp; Signature</t>
  </si>
  <si>
    <t>Other Charges (in ₹)</t>
  </si>
  <si>
    <t>(NIL Parking)</t>
  </si>
  <si>
    <t>Other Charges Section changed by Vinaya on 12/08/2025</t>
  </si>
  <si>
    <t>Other Charges = (All other charges except legal charges &amp; share money, GST &amp; parking value if any)</t>
  </si>
  <si>
    <t>Plot</t>
  </si>
  <si>
    <t>Rate of Construction per sqft (in ₹)</t>
  </si>
  <si>
    <t>Cost of Construction (in ₹)</t>
  </si>
  <si>
    <t xml:space="preserve">Recommended Rate of Plot per sqft (in ₹)
</t>
  </si>
  <si>
    <t>Project development is currently in progress. Internal roads, drainage systems, and boundary wall construction are ongoing.</t>
  </si>
  <si>
    <t>Open Plot</t>
  </si>
  <si>
    <t>Godrej Greenview Estate Phase -1 &amp; 2, Located at Land Bearing Survey No. 92/2, 92/3 96/2/3, 96/1/3, 95, 94, 93/2/2, 86/2, 104/1/1/4, 101, 100 &amp; 105, Village – Shahana, Tehsil – Sanwer, District – Indore (M.P.)</t>
  </si>
  <si>
    <t>Godrej Greenview Estate Phase -1</t>
  </si>
  <si>
    <t>GHF1004HL0045294</t>
  </si>
  <si>
    <t>Ashutosh Mehta</t>
  </si>
  <si>
    <t>Builtup Area
(FSI - 1.25 )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</si>
</sst>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Times New Roman"/>
      <family val="1"/>
    </font>
    <font>
      <b/>
      <sz val="11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9"/>
      <color theme="1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1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73">
    <xf numFmtId="0" fontId="0" fillId="0" borderId="0" xfId="0"/>
    <xf numFmtId="0" fontId="2" fillId="0" borderId="0" xfId="0" applyFont="1" applyAlignment="1">
      <alignment horizontal="left" vertical="top"/>
    </xf>
    <xf numFmtId="164" fontId="2" fillId="0" borderId="1" xfId="1" applyFont="1" applyBorder="1" applyAlignment="1">
      <alignment horizontal="center" vertical="center"/>
    </xf>
    <xf numFmtId="0" fontId="2" fillId="0" borderId="2" xfId="0" applyFont="1" applyBorder="1" applyAlignment="1">
      <alignment vertical="top"/>
    </xf>
    <xf numFmtId="0" fontId="2" fillId="0" borderId="3" xfId="0" applyFont="1" applyBorder="1" applyAlignment="1">
      <alignment vertical="top"/>
    </xf>
    <xf numFmtId="0" fontId="2" fillId="0" borderId="4" xfId="0" applyFont="1" applyBorder="1" applyAlignment="1">
      <alignment vertical="top"/>
    </xf>
    <xf numFmtId="0" fontId="2" fillId="0" borderId="12" xfId="0" applyFont="1" applyBorder="1" applyAlignment="1">
      <alignment vertical="top"/>
    </xf>
    <xf numFmtId="0" fontId="2" fillId="0" borderId="13" xfId="0" applyFont="1" applyBorder="1" applyAlignment="1">
      <alignment vertical="top"/>
    </xf>
    <xf numFmtId="0" fontId="2" fillId="0" borderId="13" xfId="0" applyFont="1" applyBorder="1" applyAlignment="1">
      <alignment horizontal="left" vertical="top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vertical="top"/>
    </xf>
    <xf numFmtId="0" fontId="2" fillId="0" borderId="5" xfId="0" applyFont="1" applyBorder="1" applyAlignment="1">
      <alignment vertical="top"/>
    </xf>
    <xf numFmtId="0" fontId="2" fillId="0" borderId="6" xfId="0" applyFont="1" applyBorder="1" applyAlignment="1">
      <alignment vertical="top"/>
    </xf>
    <xf numFmtId="0" fontId="2" fillId="0" borderId="6" xfId="0" applyFont="1" applyBorder="1" applyAlignment="1">
      <alignment horizontal="left" vertical="top"/>
    </xf>
    <xf numFmtId="0" fontId="2" fillId="0" borderId="7" xfId="0" applyFont="1" applyBorder="1" applyAlignment="1">
      <alignment horizontal="left" vertical="top"/>
    </xf>
    <xf numFmtId="164" fontId="2" fillId="0" borderId="1" xfId="1" applyFont="1" applyBorder="1" applyAlignment="1">
      <alignment horizontal="left" vertical="center"/>
    </xf>
    <xf numFmtId="0" fontId="13" fillId="0" borderId="0" xfId="0" applyFont="1" applyAlignment="1">
      <alignment horizontal="left" vertical="top"/>
    </xf>
    <xf numFmtId="0" fontId="7" fillId="0" borderId="1" xfId="0" applyFont="1" applyBorder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1" fontId="6" fillId="0" borderId="8" xfId="0" applyNumberFormat="1" applyFont="1" applyBorder="1" applyAlignment="1">
      <alignment horizontal="center" vertical="center"/>
    </xf>
    <xf numFmtId="1" fontId="6" fillId="0" borderId="10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left" vertical="top"/>
    </xf>
    <xf numFmtId="0" fontId="6" fillId="0" borderId="1" xfId="0" applyFont="1" applyBorder="1" applyAlignment="1">
      <alignment horizontal="left" vertical="top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13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top" wrapText="1"/>
    </xf>
    <xf numFmtId="0" fontId="2" fillId="0" borderId="8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9" fontId="6" fillId="0" borderId="1" xfId="0" applyNumberFormat="1" applyFont="1" applyBorder="1" applyAlignment="1">
      <alignment horizontal="left" vertical="top"/>
    </xf>
    <xf numFmtId="0" fontId="6" fillId="0" borderId="8" xfId="0" applyFont="1" applyBorder="1" applyAlignment="1">
      <alignment horizontal="center" vertical="top"/>
    </xf>
    <xf numFmtId="0" fontId="6" fillId="0" borderId="9" xfId="0" applyFont="1" applyBorder="1" applyAlignment="1">
      <alignment horizontal="center" vertical="top"/>
    </xf>
    <xf numFmtId="0" fontId="6" fillId="0" borderId="10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9" fontId="2" fillId="0" borderId="1" xfId="0" applyNumberFormat="1" applyFont="1" applyBorder="1" applyAlignment="1">
      <alignment horizontal="left" vertical="top"/>
    </xf>
    <xf numFmtId="0" fontId="2" fillId="0" borderId="1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/>
    </xf>
    <xf numFmtId="0" fontId="3" fillId="3" borderId="1" xfId="0" applyFont="1" applyFill="1" applyBorder="1" applyAlignment="1">
      <alignment horizontal="center" vertical="top"/>
    </xf>
    <xf numFmtId="0" fontId="2" fillId="0" borderId="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8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2" borderId="8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 vertical="top" wrapText="1"/>
    </xf>
    <xf numFmtId="0" fontId="9" fillId="3" borderId="1" xfId="0" applyFont="1" applyFill="1" applyBorder="1" applyAlignment="1">
      <alignment horizontal="center" vertical="center"/>
    </xf>
    <xf numFmtId="0" fontId="10" fillId="0" borderId="12" xfId="0" applyFont="1" applyBorder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2" fillId="0" borderId="12" xfId="0" applyFont="1" applyBorder="1" applyAlignment="1">
      <alignment horizontal="center" vertical="top"/>
    </xf>
    <xf numFmtId="0" fontId="13" fillId="0" borderId="12" xfId="0" applyFont="1" applyBorder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/>
    </xf>
    <xf numFmtId="0" fontId="2" fillId="2" borderId="8" xfId="0" applyFont="1" applyFill="1" applyBorder="1" applyAlignment="1">
      <alignment horizontal="left" vertical="top" wrapText="1"/>
    </xf>
    <xf numFmtId="0" fontId="2" fillId="2" borderId="10" xfId="0" applyFont="1" applyFill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189186</xdr:colOff>
      <xdr:row>33</xdr:row>
      <xdr:rowOff>15766</xdr:rowOff>
    </xdr:from>
    <xdr:to>
      <xdr:col>8</xdr:col>
      <xdr:colOff>47296</xdr:colOff>
      <xdr:row>45</xdr:row>
      <xdr:rowOff>137650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9BA893-BA51-D492-6785-29557BFB86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59208"/>
        <a:stretch/>
      </xdr:blipFill>
      <xdr:spPr>
        <a:xfrm>
          <a:off x="1171903" y="7525407"/>
          <a:ext cx="4298731" cy="220293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10</xdr:col>
      <xdr:colOff>835243</xdr:colOff>
      <xdr:row>5</xdr:row>
      <xdr:rowOff>180975</xdr:rowOff>
    </xdr:from>
    <xdr:to>
      <xdr:col>15</xdr:col>
      <xdr:colOff>415693</xdr:colOff>
      <xdr:row>14</xdr:row>
      <xdr:rowOff>145985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8996A86-2B83-7097-864D-28ECB2A06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1864" y="1258285"/>
          <a:ext cx="3605912" cy="2308817"/>
        </a:xfrm>
        <a:prstGeom prst="rect">
          <a:avLst/>
        </a:prstGeom>
      </xdr:spPr>
    </xdr:pic>
    <xdr:clientData/>
  </xdr:twoCellAnchor>
  <xdr:twoCellAnchor editAs="oneCell">
    <xdr:from>
      <xdr:col>1</xdr:col>
      <xdr:colOff>252248</xdr:colOff>
      <xdr:row>49</xdr:row>
      <xdr:rowOff>26276</xdr:rowOff>
    </xdr:from>
    <xdr:to>
      <xdr:col>9</xdr:col>
      <xdr:colOff>311976</xdr:colOff>
      <xdr:row>75</xdr:row>
      <xdr:rowOff>5255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B7C73DD-A3B4-4E2E-8F20-C0329183A4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616" b="24452"/>
        <a:stretch/>
      </xdr:blipFill>
      <xdr:spPr>
        <a:xfrm>
          <a:off x="525517" y="10510345"/>
          <a:ext cx="5819397" cy="448791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80"/>
  <sheetViews>
    <sheetView tabSelected="1" showWhiteSpace="0" view="pageBreakPreview" topLeftCell="A36" zoomScale="145" zoomScaleNormal="145" zoomScaleSheetLayoutView="145" workbookViewId="0">
      <selection activeCell="G12" sqref="G12:H12"/>
    </sheetView>
  </sheetViews>
  <sheetFormatPr defaultColWidth="9.109375" defaultRowHeight="13.8" x14ac:dyDescent="0.3"/>
  <cols>
    <col min="1" max="1" width="4" style="1" customWidth="1"/>
    <col min="2" max="2" width="10.33203125" style="1" customWidth="1"/>
    <col min="3" max="3" width="10.44140625" style="1" customWidth="1"/>
    <col min="4" max="4" width="10.6640625" style="1" customWidth="1"/>
    <col min="5" max="5" width="13.88671875" style="1" customWidth="1"/>
    <col min="6" max="6" width="9.109375" style="1"/>
    <col min="7" max="7" width="9.109375" style="1" customWidth="1"/>
    <col min="8" max="8" width="11.5546875" style="1" customWidth="1"/>
    <col min="9" max="9" width="8.88671875" style="1" customWidth="1"/>
    <col min="10" max="10" width="10.109375" style="1" customWidth="1"/>
    <col min="11" max="11" width="13" style="1" customWidth="1"/>
    <col min="12" max="12" width="18.33203125" style="1" customWidth="1"/>
    <col min="13" max="16384" width="9.109375" style="1"/>
  </cols>
  <sheetData>
    <row r="1" spans="1:15" ht="25.2" customHeight="1" x14ac:dyDescent="0.3">
      <c r="A1" s="64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17" t="s">
        <v>43</v>
      </c>
    </row>
    <row r="2" spans="1:15" ht="15" customHeight="1" x14ac:dyDescent="0.3">
      <c r="A2" s="2" t="s">
        <v>20</v>
      </c>
      <c r="B2" s="19" t="s">
        <v>1</v>
      </c>
      <c r="C2" s="19"/>
      <c r="D2" s="19"/>
      <c r="E2" s="19" t="s">
        <v>18</v>
      </c>
      <c r="F2" s="19"/>
      <c r="G2" s="19"/>
      <c r="H2" s="19"/>
      <c r="I2" s="19"/>
      <c r="J2" s="19"/>
      <c r="K2" s="68" t="s">
        <v>44</v>
      </c>
      <c r="L2" s="69"/>
      <c r="M2" s="69"/>
      <c r="N2" s="69"/>
      <c r="O2" s="69"/>
    </row>
    <row r="3" spans="1:15" ht="15" customHeight="1" x14ac:dyDescent="0.3">
      <c r="A3" s="2" t="s">
        <v>20</v>
      </c>
      <c r="B3" s="19" t="s">
        <v>26</v>
      </c>
      <c r="C3" s="19"/>
      <c r="D3" s="19"/>
      <c r="E3" s="19" t="str">
        <f ca="1">TEXT(TODAY(),"DD/MM/YYYY")</f>
        <v>27/09/2025</v>
      </c>
      <c r="F3" s="19"/>
      <c r="G3" s="19"/>
      <c r="H3" s="19"/>
      <c r="I3" s="19"/>
      <c r="J3" s="19"/>
      <c r="K3" s="68"/>
      <c r="L3" s="69"/>
      <c r="M3" s="69"/>
      <c r="N3" s="69"/>
      <c r="O3" s="69"/>
    </row>
    <row r="4" spans="1:15" ht="15" customHeight="1" x14ac:dyDescent="0.3">
      <c r="A4" s="2" t="s">
        <v>20</v>
      </c>
      <c r="B4" s="19" t="s">
        <v>2</v>
      </c>
      <c r="C4" s="19"/>
      <c r="D4" s="19"/>
      <c r="E4" s="19" t="s">
        <v>24</v>
      </c>
      <c r="F4" s="19"/>
      <c r="G4" s="19"/>
      <c r="H4" s="19"/>
      <c r="I4" s="19"/>
      <c r="J4" s="19"/>
      <c r="K4" s="68"/>
      <c r="L4" s="69"/>
      <c r="M4" s="69"/>
      <c r="N4" s="69"/>
      <c r="O4" s="69"/>
    </row>
    <row r="5" spans="1:15" ht="15" customHeight="1" x14ac:dyDescent="0.3">
      <c r="A5" s="2" t="s">
        <v>20</v>
      </c>
      <c r="B5" s="25" t="s">
        <v>3</v>
      </c>
      <c r="C5" s="25"/>
      <c r="D5" s="25"/>
      <c r="E5" s="25" t="s">
        <v>53</v>
      </c>
      <c r="F5" s="25"/>
      <c r="G5" s="25"/>
      <c r="H5" s="25"/>
      <c r="I5" s="25"/>
      <c r="J5" s="25"/>
    </row>
    <row r="6" spans="1:15" ht="15" customHeight="1" x14ac:dyDescent="0.3">
      <c r="A6" s="2" t="s">
        <v>20</v>
      </c>
      <c r="B6" s="25" t="s">
        <v>4</v>
      </c>
      <c r="C6" s="25"/>
      <c r="D6" s="25"/>
      <c r="E6" s="18" t="s">
        <v>54</v>
      </c>
      <c r="F6" s="18"/>
      <c r="G6" s="18"/>
      <c r="H6" s="18"/>
      <c r="I6" s="18"/>
      <c r="J6" s="18"/>
    </row>
    <row r="7" spans="1:15" ht="15" customHeight="1" x14ac:dyDescent="0.3">
      <c r="A7" s="2" t="s">
        <v>20</v>
      </c>
      <c r="B7" s="25" t="s">
        <v>5</v>
      </c>
      <c r="C7" s="25"/>
      <c r="D7" s="25"/>
      <c r="E7" s="18" t="s">
        <v>52</v>
      </c>
      <c r="F7" s="18"/>
      <c r="G7" s="18"/>
      <c r="H7" s="18"/>
      <c r="I7" s="18"/>
      <c r="J7" s="18"/>
    </row>
    <row r="8" spans="1:15" ht="49.8" customHeight="1" x14ac:dyDescent="0.3">
      <c r="A8" s="2" t="s">
        <v>20</v>
      </c>
      <c r="B8" s="25" t="s">
        <v>6</v>
      </c>
      <c r="C8" s="25"/>
      <c r="D8" s="25"/>
      <c r="E8" s="63" t="s">
        <v>51</v>
      </c>
      <c r="F8" s="63"/>
      <c r="G8" s="63"/>
      <c r="H8" s="63"/>
      <c r="I8" s="63"/>
      <c r="J8" s="63"/>
    </row>
    <row r="9" spans="1:15" ht="15" customHeight="1" x14ac:dyDescent="0.3">
      <c r="A9" s="2" t="s">
        <v>20</v>
      </c>
      <c r="B9" s="25" t="s">
        <v>7</v>
      </c>
      <c r="C9" s="25"/>
      <c r="D9" s="25"/>
      <c r="E9" s="25" t="s">
        <v>21</v>
      </c>
      <c r="F9" s="25"/>
      <c r="G9" s="25"/>
      <c r="H9" s="25"/>
      <c r="I9" s="25"/>
      <c r="J9" s="25"/>
    </row>
    <row r="10" spans="1:15" ht="15" customHeight="1" x14ac:dyDescent="0.3">
      <c r="A10" s="2" t="s">
        <v>20</v>
      </c>
      <c r="B10" s="19" t="s">
        <v>8</v>
      </c>
      <c r="C10" s="19"/>
      <c r="D10" s="19"/>
      <c r="E10" s="41" t="s">
        <v>45</v>
      </c>
      <c r="F10" s="43"/>
      <c r="G10" s="41">
        <v>267</v>
      </c>
      <c r="H10" s="43"/>
      <c r="I10" s="41" t="s">
        <v>45</v>
      </c>
      <c r="J10" s="43"/>
    </row>
    <row r="11" spans="1:15" ht="15" customHeight="1" x14ac:dyDescent="0.3">
      <c r="A11" s="2" t="s">
        <v>20</v>
      </c>
      <c r="B11" s="45" t="s">
        <v>9</v>
      </c>
      <c r="C11" s="26"/>
      <c r="D11" s="27"/>
      <c r="E11" s="44" t="s">
        <v>16</v>
      </c>
      <c r="F11" s="44"/>
      <c r="G11" s="41" t="s">
        <v>15</v>
      </c>
      <c r="H11" s="42"/>
      <c r="I11" s="41">
        <v>1250</v>
      </c>
      <c r="J11" s="43"/>
      <c r="K11" s="1">
        <f>I11/10.764</f>
        <v>116.12783351913788</v>
      </c>
    </row>
    <row r="12" spans="1:15" ht="30.6" customHeight="1" x14ac:dyDescent="0.3">
      <c r="A12" s="2" t="s">
        <v>20</v>
      </c>
      <c r="B12" s="46"/>
      <c r="C12" s="47"/>
      <c r="D12" s="48"/>
      <c r="E12" s="50" t="s">
        <v>16</v>
      </c>
      <c r="F12" s="50"/>
      <c r="G12" s="51" t="s">
        <v>55</v>
      </c>
      <c r="H12" s="52"/>
      <c r="I12" s="20">
        <f>I11*1.25</f>
        <v>1562.5</v>
      </c>
      <c r="J12" s="21"/>
      <c r="K12" s="1">
        <f>I12/10.764</f>
        <v>145.15979189892235</v>
      </c>
    </row>
    <row r="13" spans="1:15" ht="15" customHeight="1" x14ac:dyDescent="0.3">
      <c r="A13" s="2" t="s">
        <v>20</v>
      </c>
      <c r="B13" s="19" t="s">
        <v>10</v>
      </c>
      <c r="C13" s="19"/>
      <c r="D13" s="19"/>
      <c r="E13" s="25" t="s">
        <v>14</v>
      </c>
      <c r="F13" s="25"/>
      <c r="G13" s="25"/>
      <c r="H13" s="25"/>
      <c r="I13" s="25"/>
      <c r="J13" s="25"/>
    </row>
    <row r="14" spans="1:15" ht="15" customHeight="1" x14ac:dyDescent="0.3">
      <c r="A14" s="2" t="s">
        <v>20</v>
      </c>
      <c r="B14" s="19" t="s">
        <v>11</v>
      </c>
      <c r="C14" s="19"/>
      <c r="D14" s="19"/>
      <c r="E14" s="49">
        <f>E17</f>
        <v>0</v>
      </c>
      <c r="F14" s="49"/>
      <c r="G14" s="49"/>
      <c r="H14" s="49"/>
      <c r="I14" s="49"/>
      <c r="J14" s="49"/>
    </row>
    <row r="15" spans="1:15" x14ac:dyDescent="0.3">
      <c r="A15" s="2" t="s">
        <v>20</v>
      </c>
      <c r="B15" s="19" t="s">
        <v>12</v>
      </c>
      <c r="C15" s="19"/>
      <c r="D15" s="19"/>
      <c r="E15" s="36" t="s">
        <v>45</v>
      </c>
      <c r="F15" s="36"/>
      <c r="G15" s="36"/>
      <c r="H15" s="36"/>
      <c r="I15" s="36"/>
      <c r="J15" s="36"/>
    </row>
    <row r="16" spans="1:15" x14ac:dyDescent="0.3">
      <c r="A16" s="2" t="s">
        <v>20</v>
      </c>
      <c r="B16" s="19" t="s">
        <v>13</v>
      </c>
      <c r="C16" s="19"/>
      <c r="D16" s="19"/>
      <c r="E16" s="36" t="s">
        <v>50</v>
      </c>
      <c r="F16" s="36"/>
      <c r="G16" s="36"/>
      <c r="H16" s="36"/>
      <c r="I16" s="36"/>
      <c r="J16" s="36"/>
    </row>
    <row r="17" spans="1:13" ht="15" hidden="1" customHeight="1" x14ac:dyDescent="0.3">
      <c r="A17" s="2" t="s">
        <v>20</v>
      </c>
      <c r="B17" s="36" t="s">
        <v>22</v>
      </c>
      <c r="C17" s="19"/>
      <c r="D17" s="19"/>
      <c r="E17" s="40">
        <v>0</v>
      </c>
      <c r="F17" s="40"/>
      <c r="G17" s="40"/>
      <c r="H17" s="40"/>
      <c r="I17" s="40"/>
      <c r="J17" s="40"/>
    </row>
    <row r="18" spans="1:13" ht="15" hidden="1" customHeight="1" x14ac:dyDescent="0.3">
      <c r="A18" s="2" t="s">
        <v>20</v>
      </c>
      <c r="B18" s="36" t="s">
        <v>23</v>
      </c>
      <c r="C18" s="19"/>
      <c r="D18" s="19"/>
      <c r="E18" s="40">
        <f>E17+0.1</f>
        <v>0.1</v>
      </c>
      <c r="F18" s="40"/>
      <c r="G18" s="40"/>
      <c r="H18" s="40"/>
      <c r="I18" s="40"/>
      <c r="J18" s="40"/>
    </row>
    <row r="19" spans="1:13" ht="31.8" hidden="1" customHeight="1" x14ac:dyDescent="0.3">
      <c r="A19" s="2" t="s">
        <v>20</v>
      </c>
      <c r="B19" s="37" t="s">
        <v>17</v>
      </c>
      <c r="C19" s="38"/>
      <c r="D19" s="39"/>
      <c r="E19" s="40">
        <v>0.1</v>
      </c>
      <c r="F19" s="40"/>
      <c r="G19" s="40"/>
      <c r="H19" s="40"/>
      <c r="I19" s="40"/>
      <c r="J19" s="40"/>
    </row>
    <row r="20" spans="1:13" ht="30.6" customHeight="1" x14ac:dyDescent="0.3">
      <c r="A20" s="2" t="s">
        <v>20</v>
      </c>
      <c r="B20" s="23" t="s">
        <v>48</v>
      </c>
      <c r="C20" s="24"/>
      <c r="D20" s="24"/>
      <c r="E20" s="25">
        <v>5500</v>
      </c>
      <c r="F20" s="25"/>
      <c r="G20" s="25"/>
      <c r="H20" s="25"/>
      <c r="I20" s="25"/>
      <c r="J20" s="25"/>
    </row>
    <row r="21" spans="1:13" ht="15" customHeight="1" x14ac:dyDescent="0.3">
      <c r="A21" s="56" t="s">
        <v>20</v>
      </c>
      <c r="B21" s="30" t="s">
        <v>41</v>
      </c>
      <c r="C21" s="31"/>
      <c r="D21" s="32"/>
      <c r="E21" s="26">
        <f>177811.4+408003.2-1000</f>
        <v>584814.6</v>
      </c>
      <c r="F21" s="26"/>
      <c r="G21" s="26"/>
      <c r="H21" s="26"/>
      <c r="I21" s="26"/>
      <c r="J21" s="27"/>
      <c r="K21" s="65"/>
      <c r="L21" s="66"/>
      <c r="M21" s="66"/>
    </row>
    <row r="22" spans="1:13" ht="15" customHeight="1" x14ac:dyDescent="0.3">
      <c r="A22" s="57"/>
      <c r="B22" s="33" t="s">
        <v>42</v>
      </c>
      <c r="C22" s="34"/>
      <c r="D22" s="35"/>
      <c r="E22" s="28"/>
      <c r="F22" s="28"/>
      <c r="G22" s="28"/>
      <c r="H22" s="28"/>
      <c r="I22" s="28"/>
      <c r="J22" s="29"/>
      <c r="K22" s="67"/>
      <c r="L22" s="66"/>
      <c r="M22" s="66"/>
    </row>
    <row r="23" spans="1:13" ht="21" customHeight="1" x14ac:dyDescent="0.3">
      <c r="A23" s="16" t="s">
        <v>20</v>
      </c>
      <c r="B23" s="22" t="s">
        <v>25</v>
      </c>
      <c r="C23" s="22"/>
      <c r="D23" s="22"/>
      <c r="E23" s="22">
        <f>E20*I11+E21</f>
        <v>7459814.5999999996</v>
      </c>
      <c r="F23" s="22"/>
      <c r="G23" s="22"/>
      <c r="H23" s="22"/>
      <c r="I23" s="22"/>
      <c r="J23" s="22"/>
      <c r="K23" s="9">
        <f>E23-7364284</f>
        <v>95530.599999999627</v>
      </c>
      <c r="L23" s="9"/>
    </row>
    <row r="24" spans="1:13" ht="21" customHeight="1" x14ac:dyDescent="0.3">
      <c r="A24" s="16" t="s">
        <v>20</v>
      </c>
      <c r="B24" s="22" t="s">
        <v>46</v>
      </c>
      <c r="C24" s="22"/>
      <c r="D24" s="22"/>
      <c r="E24" s="22">
        <v>1600</v>
      </c>
      <c r="F24" s="22"/>
      <c r="G24" s="22"/>
      <c r="H24" s="22"/>
      <c r="I24" s="22"/>
      <c r="J24" s="22"/>
      <c r="K24" s="9"/>
      <c r="L24" s="9"/>
    </row>
    <row r="25" spans="1:13" ht="21" customHeight="1" x14ac:dyDescent="0.3">
      <c r="A25" s="16" t="s">
        <v>20</v>
      </c>
      <c r="B25" s="22" t="s">
        <v>47</v>
      </c>
      <c r="C25" s="22"/>
      <c r="D25" s="22"/>
      <c r="E25" s="22">
        <f>E24*I12</f>
        <v>2500000</v>
      </c>
      <c r="F25" s="22"/>
      <c r="G25" s="22"/>
      <c r="H25" s="22"/>
      <c r="I25" s="22"/>
      <c r="J25" s="22"/>
      <c r="K25" s="9"/>
      <c r="L25" s="9"/>
    </row>
    <row r="26" spans="1:13" ht="21" customHeight="1" x14ac:dyDescent="0.3">
      <c r="A26" s="16" t="s">
        <v>20</v>
      </c>
      <c r="B26" s="22" t="s">
        <v>25</v>
      </c>
      <c r="C26" s="22"/>
      <c r="D26" s="22"/>
      <c r="E26" s="22">
        <f>E25+E23</f>
        <v>9959814.5999999996</v>
      </c>
      <c r="F26" s="22"/>
      <c r="G26" s="22"/>
      <c r="H26" s="22"/>
      <c r="I26" s="22"/>
      <c r="J26" s="22"/>
      <c r="K26" s="9"/>
      <c r="L26" s="9"/>
    </row>
    <row r="27" spans="1:13" x14ac:dyDescent="0.3">
      <c r="A27" s="55" t="s">
        <v>27</v>
      </c>
      <c r="B27" s="55"/>
      <c r="C27" s="55"/>
      <c r="D27" s="55"/>
      <c r="E27" s="55"/>
      <c r="F27" s="55"/>
      <c r="G27" s="55"/>
      <c r="H27" s="55"/>
      <c r="I27" s="55"/>
      <c r="J27" s="55"/>
    </row>
    <row r="28" spans="1:13" ht="29.4" customHeight="1" x14ac:dyDescent="0.3">
      <c r="A28" s="10" t="s">
        <v>20</v>
      </c>
      <c r="B28" s="37" t="s">
        <v>28</v>
      </c>
      <c r="C28" s="39"/>
      <c r="D28" s="70" t="s">
        <v>31</v>
      </c>
      <c r="E28" s="70"/>
      <c r="F28" s="36" t="s">
        <v>34</v>
      </c>
      <c r="G28" s="36"/>
      <c r="H28" s="36"/>
      <c r="I28" s="71" t="s">
        <v>32</v>
      </c>
      <c r="J28" s="72"/>
    </row>
    <row r="29" spans="1:13" ht="28.8" customHeight="1" x14ac:dyDescent="0.3">
      <c r="A29" s="10" t="s">
        <v>20</v>
      </c>
      <c r="B29" s="37" t="s">
        <v>29</v>
      </c>
      <c r="C29" s="39"/>
      <c r="D29" s="70" t="s">
        <v>32</v>
      </c>
      <c r="E29" s="70"/>
      <c r="F29" s="63" t="s">
        <v>35</v>
      </c>
      <c r="G29" s="63"/>
      <c r="H29" s="63"/>
      <c r="I29" s="71" t="s">
        <v>32</v>
      </c>
      <c r="J29" s="72"/>
    </row>
    <row r="30" spans="1:13" ht="28.8" customHeight="1" x14ac:dyDescent="0.3">
      <c r="A30" s="10" t="s">
        <v>20</v>
      </c>
      <c r="B30" s="37" t="s">
        <v>30</v>
      </c>
      <c r="C30" s="39"/>
      <c r="D30" s="70" t="s">
        <v>33</v>
      </c>
      <c r="E30" s="70"/>
      <c r="F30" s="36" t="s">
        <v>36</v>
      </c>
      <c r="G30" s="36"/>
      <c r="H30" s="36"/>
      <c r="I30" s="71" t="s">
        <v>37</v>
      </c>
      <c r="J30" s="72"/>
    </row>
    <row r="31" spans="1:13" ht="37.200000000000003" customHeight="1" x14ac:dyDescent="0.3">
      <c r="A31" s="2" t="s">
        <v>20</v>
      </c>
      <c r="B31" s="58" t="s">
        <v>38</v>
      </c>
      <c r="C31" s="59"/>
      <c r="D31" s="60" t="s">
        <v>49</v>
      </c>
      <c r="E31" s="61"/>
      <c r="F31" s="61"/>
      <c r="G31" s="61"/>
      <c r="H31" s="61"/>
      <c r="I31" s="61"/>
      <c r="J31" s="62"/>
      <c r="K31" s="1">
        <f>E23-14800000</f>
        <v>-7340185.4000000004</v>
      </c>
    </row>
    <row r="32" spans="1:13" x14ac:dyDescent="0.3">
      <c r="A32" s="55" t="s">
        <v>19</v>
      </c>
      <c r="B32" s="55"/>
      <c r="C32" s="55"/>
      <c r="D32" s="55"/>
      <c r="E32" s="55"/>
      <c r="F32" s="55"/>
      <c r="G32" s="55"/>
      <c r="H32" s="55"/>
      <c r="I32" s="55"/>
      <c r="J32" s="55"/>
    </row>
    <row r="33" spans="1:10" x14ac:dyDescent="0.3">
      <c r="A33" s="3"/>
      <c r="B33" s="4"/>
      <c r="C33" s="4"/>
      <c r="D33" s="4"/>
      <c r="E33" s="4"/>
      <c r="F33" s="4"/>
      <c r="G33" s="4"/>
      <c r="H33" s="4"/>
      <c r="I33" s="4"/>
      <c r="J33" s="5"/>
    </row>
    <row r="34" spans="1:10" x14ac:dyDescent="0.3">
      <c r="A34" s="6"/>
      <c r="B34" s="11"/>
      <c r="C34" s="11"/>
      <c r="D34" s="11"/>
      <c r="E34" s="11"/>
      <c r="F34" s="11"/>
      <c r="G34" s="11"/>
      <c r="H34" s="11"/>
      <c r="I34" s="11"/>
      <c r="J34" s="7"/>
    </row>
    <row r="35" spans="1:10" x14ac:dyDescent="0.3">
      <c r="A35" s="6"/>
      <c r="B35" s="11"/>
      <c r="C35" s="11"/>
      <c r="D35" s="11"/>
      <c r="E35" s="11"/>
      <c r="F35" s="11"/>
      <c r="G35" s="11"/>
      <c r="H35" s="11"/>
      <c r="I35" s="11"/>
      <c r="J35" s="7"/>
    </row>
    <row r="36" spans="1:10" x14ac:dyDescent="0.3">
      <c r="A36" s="6"/>
      <c r="B36" s="11"/>
      <c r="C36" s="11"/>
      <c r="D36" s="11"/>
      <c r="E36" s="11"/>
      <c r="F36" s="11"/>
      <c r="G36" s="11"/>
      <c r="H36" s="11"/>
      <c r="I36" s="11"/>
      <c r="J36" s="7"/>
    </row>
    <row r="37" spans="1:10" x14ac:dyDescent="0.3">
      <c r="A37" s="6"/>
      <c r="B37" s="11"/>
      <c r="C37" s="11"/>
      <c r="D37" s="11"/>
      <c r="E37" s="11"/>
      <c r="F37" s="11"/>
      <c r="J37" s="8"/>
    </row>
    <row r="38" spans="1:10" x14ac:dyDescent="0.3">
      <c r="A38" s="6"/>
      <c r="B38" s="11"/>
      <c r="C38" s="11"/>
      <c r="D38" s="11"/>
      <c r="E38" s="11"/>
      <c r="F38" s="11"/>
      <c r="J38" s="8"/>
    </row>
    <row r="39" spans="1:10" x14ac:dyDescent="0.3">
      <c r="A39" s="6"/>
      <c r="B39" s="11"/>
      <c r="C39" s="11"/>
      <c r="D39" s="11"/>
      <c r="E39" s="11"/>
      <c r="F39" s="11"/>
      <c r="J39" s="8"/>
    </row>
    <row r="40" spans="1:10" x14ac:dyDescent="0.3">
      <c r="A40" s="6"/>
      <c r="B40" s="11"/>
      <c r="C40" s="11"/>
      <c r="D40" s="11"/>
      <c r="E40" s="11"/>
      <c r="F40" s="11"/>
      <c r="J40" s="8"/>
    </row>
    <row r="41" spans="1:10" x14ac:dyDescent="0.3">
      <c r="A41" s="6"/>
      <c r="B41" s="11"/>
      <c r="C41" s="11"/>
      <c r="D41" s="11"/>
      <c r="E41" s="11"/>
      <c r="F41" s="11"/>
      <c r="J41" s="8"/>
    </row>
    <row r="42" spans="1:10" x14ac:dyDescent="0.3">
      <c r="A42" s="6"/>
      <c r="B42" s="11"/>
      <c r="C42" s="11"/>
      <c r="D42" s="11"/>
      <c r="E42" s="11"/>
      <c r="F42" s="11"/>
      <c r="J42" s="8"/>
    </row>
    <row r="43" spans="1:10" x14ac:dyDescent="0.3">
      <c r="A43" s="6"/>
      <c r="B43" s="11"/>
      <c r="C43" s="11"/>
      <c r="D43" s="11"/>
      <c r="E43" s="11"/>
      <c r="F43" s="11"/>
      <c r="J43" s="8"/>
    </row>
    <row r="44" spans="1:10" x14ac:dyDescent="0.3">
      <c r="A44" s="6"/>
      <c r="B44" s="11"/>
      <c r="C44" s="11"/>
      <c r="D44" s="11"/>
      <c r="E44" s="11"/>
      <c r="F44" s="11"/>
      <c r="J44" s="8"/>
    </row>
    <row r="45" spans="1:10" x14ac:dyDescent="0.3">
      <c r="A45" s="6"/>
      <c r="B45" s="11"/>
      <c r="C45" s="11"/>
      <c r="D45" s="11"/>
      <c r="E45" s="11"/>
      <c r="F45" s="11"/>
      <c r="J45" s="8"/>
    </row>
    <row r="46" spans="1:10" x14ac:dyDescent="0.3">
      <c r="A46" s="6"/>
      <c r="B46" s="11"/>
      <c r="C46" s="11"/>
      <c r="D46" s="11"/>
      <c r="E46" s="11"/>
      <c r="F46" s="11"/>
      <c r="J46" s="8"/>
    </row>
    <row r="47" spans="1:10" x14ac:dyDescent="0.3">
      <c r="A47" s="12"/>
      <c r="B47" s="13"/>
      <c r="C47" s="13"/>
      <c r="D47" s="13"/>
      <c r="E47" s="13"/>
      <c r="F47" s="13"/>
      <c r="G47" s="14"/>
      <c r="H47" s="14"/>
      <c r="I47" s="14"/>
      <c r="J47" s="15"/>
    </row>
    <row r="48" spans="1:10" x14ac:dyDescent="0.3">
      <c r="A48" s="55" t="s">
        <v>39</v>
      </c>
      <c r="B48" s="55"/>
      <c r="C48" s="55"/>
      <c r="D48" s="55"/>
      <c r="E48" s="55"/>
      <c r="F48" s="55"/>
      <c r="G48" s="55"/>
      <c r="H48" s="55"/>
      <c r="I48" s="55"/>
      <c r="J48" s="55"/>
    </row>
    <row r="49" spans="1:10" x14ac:dyDescent="0.3">
      <c r="A49" s="3"/>
      <c r="B49" s="4"/>
      <c r="C49" s="4"/>
      <c r="D49" s="4"/>
      <c r="E49" s="4"/>
      <c r="F49" s="4"/>
      <c r="G49" s="4"/>
      <c r="H49" s="4"/>
      <c r="I49" s="4"/>
      <c r="J49" s="5"/>
    </row>
    <row r="50" spans="1:10" x14ac:dyDescent="0.3">
      <c r="A50" s="6"/>
      <c r="B50" s="11"/>
      <c r="C50" s="11"/>
      <c r="D50" s="11"/>
      <c r="E50" s="11"/>
      <c r="F50" s="11"/>
      <c r="G50" s="11"/>
      <c r="H50" s="11"/>
      <c r="I50" s="11"/>
      <c r="J50" s="7"/>
    </row>
    <row r="51" spans="1:10" x14ac:dyDescent="0.3">
      <c r="A51" s="6"/>
      <c r="B51" s="11"/>
      <c r="C51" s="11"/>
      <c r="D51" s="11"/>
      <c r="E51" s="11"/>
      <c r="F51" s="11"/>
      <c r="G51" s="11"/>
      <c r="H51" s="11"/>
      <c r="I51" s="11"/>
      <c r="J51" s="7"/>
    </row>
    <row r="52" spans="1:10" x14ac:dyDescent="0.3">
      <c r="A52" s="6"/>
      <c r="B52" s="11"/>
      <c r="C52" s="11"/>
      <c r="D52" s="11"/>
      <c r="E52" s="11"/>
      <c r="F52" s="11"/>
      <c r="G52" s="11"/>
      <c r="H52" s="11"/>
      <c r="I52" s="11"/>
      <c r="J52" s="7"/>
    </row>
    <row r="53" spans="1:10" x14ac:dyDescent="0.3">
      <c r="A53" s="6"/>
      <c r="B53" s="11"/>
      <c r="C53" s="11"/>
      <c r="D53" s="11"/>
      <c r="E53" s="11"/>
      <c r="F53" s="11"/>
      <c r="J53" s="8"/>
    </row>
    <row r="54" spans="1:10" x14ac:dyDescent="0.3">
      <c r="A54" s="6"/>
      <c r="B54" s="11"/>
      <c r="C54" s="11"/>
      <c r="D54" s="11"/>
      <c r="E54" s="11"/>
      <c r="F54" s="11"/>
      <c r="J54" s="8"/>
    </row>
    <row r="55" spans="1:10" x14ac:dyDescent="0.3">
      <c r="A55" s="6"/>
      <c r="B55" s="11"/>
      <c r="C55" s="11"/>
      <c r="D55" s="11"/>
      <c r="E55" s="11"/>
      <c r="F55" s="11"/>
      <c r="J55" s="8"/>
    </row>
    <row r="56" spans="1:10" x14ac:dyDescent="0.3">
      <c r="A56" s="6"/>
      <c r="B56" s="11"/>
      <c r="C56" s="11"/>
      <c r="D56" s="11"/>
      <c r="E56" s="11"/>
      <c r="F56" s="11"/>
      <c r="J56" s="8"/>
    </row>
    <row r="57" spans="1:10" x14ac:dyDescent="0.3">
      <c r="A57" s="6"/>
      <c r="B57" s="11"/>
      <c r="C57" s="11"/>
      <c r="D57" s="11"/>
      <c r="E57" s="11"/>
      <c r="F57" s="11"/>
      <c r="J57" s="8"/>
    </row>
    <row r="58" spans="1:10" x14ac:dyDescent="0.3">
      <c r="A58" s="6"/>
      <c r="B58" s="11"/>
      <c r="C58" s="11"/>
      <c r="D58" s="11"/>
      <c r="E58" s="11"/>
      <c r="F58" s="11"/>
      <c r="J58" s="8"/>
    </row>
    <row r="59" spans="1:10" x14ac:dyDescent="0.3">
      <c r="A59" s="6"/>
      <c r="B59" s="11"/>
      <c r="C59" s="11"/>
      <c r="D59" s="11"/>
      <c r="E59" s="11"/>
      <c r="F59" s="11"/>
      <c r="J59" s="8"/>
    </row>
    <row r="60" spans="1:10" x14ac:dyDescent="0.3">
      <c r="A60" s="6"/>
      <c r="B60" s="11"/>
      <c r="C60" s="11"/>
      <c r="D60" s="11"/>
      <c r="E60" s="11"/>
      <c r="F60" s="11"/>
      <c r="J60" s="8"/>
    </row>
    <row r="61" spans="1:10" x14ac:dyDescent="0.3">
      <c r="A61" s="6"/>
      <c r="B61" s="11"/>
      <c r="C61" s="11"/>
      <c r="D61" s="11"/>
      <c r="E61" s="11"/>
      <c r="F61" s="11"/>
      <c r="J61" s="8"/>
    </row>
    <row r="62" spans="1:10" x14ac:dyDescent="0.3">
      <c r="A62" s="6"/>
      <c r="B62" s="11"/>
      <c r="C62" s="11"/>
      <c r="D62" s="11"/>
      <c r="E62" s="11"/>
      <c r="F62" s="11"/>
      <c r="J62" s="8"/>
    </row>
    <row r="63" spans="1:10" x14ac:dyDescent="0.3">
      <c r="A63" s="6"/>
      <c r="B63" s="11"/>
      <c r="C63" s="11"/>
      <c r="D63" s="11"/>
      <c r="E63" s="11"/>
      <c r="F63" s="11"/>
      <c r="J63" s="8"/>
    </row>
    <row r="64" spans="1:10" x14ac:dyDescent="0.3">
      <c r="A64" s="6"/>
      <c r="B64" s="11"/>
      <c r="C64" s="11"/>
      <c r="D64" s="11"/>
      <c r="E64" s="11"/>
      <c r="F64" s="11"/>
      <c r="J64" s="8"/>
    </row>
    <row r="65" spans="1:10" x14ac:dyDescent="0.3">
      <c r="A65" s="6"/>
      <c r="B65" s="11"/>
      <c r="C65" s="11"/>
      <c r="D65" s="11"/>
      <c r="E65" s="11"/>
      <c r="F65" s="11"/>
      <c r="J65" s="8"/>
    </row>
    <row r="66" spans="1:10" x14ac:dyDescent="0.3">
      <c r="A66" s="6"/>
      <c r="B66" s="11"/>
      <c r="C66" s="11"/>
      <c r="D66" s="11"/>
      <c r="E66" s="11"/>
      <c r="F66" s="11"/>
      <c r="J66" s="8"/>
    </row>
    <row r="67" spans="1:10" x14ac:dyDescent="0.3">
      <c r="A67" s="6"/>
      <c r="B67" s="11"/>
      <c r="C67" s="11"/>
      <c r="D67" s="11"/>
      <c r="E67" s="11"/>
      <c r="F67" s="11"/>
      <c r="J67" s="8"/>
    </row>
    <row r="68" spans="1:10" x14ac:dyDescent="0.3">
      <c r="A68" s="6"/>
      <c r="B68" s="11"/>
      <c r="C68" s="11"/>
      <c r="D68" s="11"/>
      <c r="E68" s="11"/>
      <c r="F68" s="11"/>
      <c r="J68" s="8"/>
    </row>
    <row r="69" spans="1:10" x14ac:dyDescent="0.3">
      <c r="A69" s="6"/>
      <c r="B69" s="11"/>
      <c r="C69" s="11"/>
      <c r="D69" s="11"/>
      <c r="E69" s="11"/>
      <c r="F69" s="11"/>
      <c r="J69" s="8"/>
    </row>
    <row r="70" spans="1:10" x14ac:dyDescent="0.3">
      <c r="A70" s="6"/>
      <c r="B70" s="11"/>
      <c r="C70" s="11"/>
      <c r="D70" s="11"/>
      <c r="E70" s="11"/>
      <c r="F70" s="11"/>
      <c r="J70" s="8"/>
    </row>
    <row r="71" spans="1:10" x14ac:dyDescent="0.3">
      <c r="A71" s="6"/>
      <c r="B71" s="11"/>
      <c r="C71" s="11"/>
      <c r="D71" s="11"/>
      <c r="E71" s="11"/>
      <c r="F71" s="11"/>
      <c r="J71" s="8"/>
    </row>
    <row r="72" spans="1:10" x14ac:dyDescent="0.3">
      <c r="A72" s="6"/>
      <c r="B72" s="11"/>
      <c r="C72" s="11"/>
      <c r="D72" s="11"/>
      <c r="E72" s="11"/>
      <c r="F72" s="11"/>
      <c r="J72" s="8"/>
    </row>
    <row r="73" spans="1:10" x14ac:dyDescent="0.3">
      <c r="A73" s="6"/>
      <c r="B73" s="11"/>
      <c r="C73" s="11"/>
      <c r="D73" s="11"/>
      <c r="E73" s="11"/>
      <c r="F73" s="11"/>
      <c r="J73" s="8"/>
    </row>
    <row r="74" spans="1:10" x14ac:dyDescent="0.3">
      <c r="A74" s="6"/>
      <c r="B74" s="11"/>
      <c r="C74" s="11"/>
      <c r="D74" s="11"/>
      <c r="E74" s="11"/>
      <c r="F74" s="11"/>
      <c r="J74" s="8"/>
    </row>
    <row r="75" spans="1:10" x14ac:dyDescent="0.3">
      <c r="A75" s="6"/>
      <c r="B75" s="11"/>
      <c r="C75" s="11"/>
      <c r="D75" s="11"/>
      <c r="E75" s="11"/>
      <c r="F75" s="11"/>
      <c r="J75" s="8"/>
    </row>
    <row r="76" spans="1:10" x14ac:dyDescent="0.3">
      <c r="A76" s="6"/>
      <c r="B76" s="11"/>
      <c r="C76" s="11"/>
      <c r="D76" s="11"/>
      <c r="E76" s="11"/>
      <c r="F76" s="11"/>
      <c r="J76" s="8"/>
    </row>
    <row r="77" spans="1:10" x14ac:dyDescent="0.3">
      <c r="A77" s="6"/>
      <c r="B77" s="11"/>
      <c r="C77" s="11"/>
      <c r="D77" s="11"/>
      <c r="E77" s="11"/>
      <c r="F77" s="11"/>
      <c r="J77" s="8"/>
    </row>
    <row r="78" spans="1:10" ht="15" customHeight="1" x14ac:dyDescent="0.3">
      <c r="A78" s="53" t="s">
        <v>40</v>
      </c>
      <c r="B78" s="53"/>
      <c r="C78" s="53"/>
      <c r="D78" s="53"/>
      <c r="E78" s="54"/>
      <c r="F78" s="54"/>
      <c r="G78" s="54"/>
      <c r="H78" s="54"/>
      <c r="I78" s="54"/>
      <c r="J78" s="54"/>
    </row>
    <row r="79" spans="1:10" ht="15" customHeight="1" x14ac:dyDescent="0.3">
      <c r="A79" s="53"/>
      <c r="B79" s="53"/>
      <c r="C79" s="53"/>
      <c r="D79" s="53"/>
      <c r="E79" s="54"/>
      <c r="F79" s="54"/>
      <c r="G79" s="54"/>
      <c r="H79" s="54"/>
      <c r="I79" s="54"/>
      <c r="J79" s="54"/>
    </row>
    <row r="80" spans="1:10" ht="15" customHeight="1" x14ac:dyDescent="0.3">
      <c r="A80" s="53"/>
      <c r="B80" s="53"/>
      <c r="C80" s="53"/>
      <c r="D80" s="53"/>
      <c r="E80" s="54"/>
      <c r="F80" s="54"/>
      <c r="G80" s="54"/>
      <c r="H80" s="54"/>
      <c r="I80" s="54"/>
      <c r="J80" s="54"/>
    </row>
  </sheetData>
  <mergeCells count="77">
    <mergeCell ref="K21:M22"/>
    <mergeCell ref="K2:O4"/>
    <mergeCell ref="D30:E30"/>
    <mergeCell ref="F30:H30"/>
    <mergeCell ref="I30:J30"/>
    <mergeCell ref="D28:E28"/>
    <mergeCell ref="F28:H28"/>
    <mergeCell ref="I28:J28"/>
    <mergeCell ref="D29:E29"/>
    <mergeCell ref="F29:H29"/>
    <mergeCell ref="I29:J29"/>
    <mergeCell ref="B2:D2"/>
    <mergeCell ref="E2:J2"/>
    <mergeCell ref="B6:D6"/>
    <mergeCell ref="E6:J6"/>
    <mergeCell ref="B7:D7"/>
    <mergeCell ref="A1:J1"/>
    <mergeCell ref="B4:D4"/>
    <mergeCell ref="E4:J4"/>
    <mergeCell ref="B5:D5"/>
    <mergeCell ref="E5:J5"/>
    <mergeCell ref="B3:D3"/>
    <mergeCell ref="E3:J3"/>
    <mergeCell ref="B8:D8"/>
    <mergeCell ref="E8:J8"/>
    <mergeCell ref="B9:D9"/>
    <mergeCell ref="E9:J9"/>
    <mergeCell ref="B10:D10"/>
    <mergeCell ref="E10:F10"/>
    <mergeCell ref="G10:H10"/>
    <mergeCell ref="I10:J10"/>
    <mergeCell ref="A78:D80"/>
    <mergeCell ref="E78:J80"/>
    <mergeCell ref="A32:J32"/>
    <mergeCell ref="A21:A22"/>
    <mergeCell ref="B23:D23"/>
    <mergeCell ref="E23:J23"/>
    <mergeCell ref="A27:J27"/>
    <mergeCell ref="A48:J48"/>
    <mergeCell ref="B28:C28"/>
    <mergeCell ref="B29:C29"/>
    <mergeCell ref="B30:C30"/>
    <mergeCell ref="B31:C31"/>
    <mergeCell ref="D31:J31"/>
    <mergeCell ref="B26:D26"/>
    <mergeCell ref="E26:J26"/>
    <mergeCell ref="B19:D19"/>
    <mergeCell ref="E19:J19"/>
    <mergeCell ref="G11:H11"/>
    <mergeCell ref="I11:J11"/>
    <mergeCell ref="E11:F11"/>
    <mergeCell ref="B16:D16"/>
    <mergeCell ref="E16:J16"/>
    <mergeCell ref="B17:D17"/>
    <mergeCell ref="E17:J17"/>
    <mergeCell ref="B18:D18"/>
    <mergeCell ref="E18:J18"/>
    <mergeCell ref="B11:D12"/>
    <mergeCell ref="E14:J14"/>
    <mergeCell ref="E12:F12"/>
    <mergeCell ref="G12:H12"/>
    <mergeCell ref="E7:J7"/>
    <mergeCell ref="B13:D13"/>
    <mergeCell ref="I12:J12"/>
    <mergeCell ref="B25:D25"/>
    <mergeCell ref="E25:J25"/>
    <mergeCell ref="B24:D24"/>
    <mergeCell ref="E24:J24"/>
    <mergeCell ref="B20:D20"/>
    <mergeCell ref="E20:J20"/>
    <mergeCell ref="E21:J22"/>
    <mergeCell ref="B21:D21"/>
    <mergeCell ref="B22:D22"/>
    <mergeCell ref="B15:D15"/>
    <mergeCell ref="E15:J15"/>
    <mergeCell ref="E13:J13"/>
    <mergeCell ref="B14:D14"/>
  </mergeCells>
  <dataValidations count="5">
    <dataValidation type="list" allowBlank="1" showInputMessage="1" showErrorMessage="1" sqref="E10" xr:uid="{00000000-0002-0000-0000-000000000000}">
      <formula1>"Flat,Plot,Villa,Independent House,Shop "</formula1>
    </dataValidation>
    <dataValidation type="list" allowBlank="1" showInputMessage="1" showErrorMessage="1" sqref="G11" xr:uid="{00000000-0002-0000-0000-000001000000}">
      <formula1>"Carpet Area,Builtup Area,Saleable Area,Plot Area"</formula1>
    </dataValidation>
    <dataValidation type="list" allowBlank="1" showInputMessage="1" showErrorMessage="1" sqref="E13:J13" xr:uid="{00000000-0002-0000-0000-000002000000}">
      <formula1>"Under Construction,Not Applicable,Years"</formula1>
    </dataValidation>
    <dataValidation type="list" allowBlank="1" showInputMessage="1" showErrorMessage="1" sqref="I10:J10" xr:uid="{00000000-0002-0000-0000-000003000000}">
      <formula1>"1BHK,2BHK,3BHK,4BHK,5BHK, 2.5BHK, 3.5BHK, 4.5BHK,Shop,Plot,Office,Commercial,Penthouse,Duplex"</formula1>
    </dataValidation>
    <dataValidation type="list" allowBlank="1" showInputMessage="1" showErrorMessage="1" sqref="B22:D22" xr:uid="{8B77DB69-35CA-4B5C-AF60-FC33B810887D}">
      <formula1>"(NIL Parking),(Parking 01 No.),(Parking 02 Nos.),(Parking 03 Nos.)"</formula1>
    </dataValidation>
  </dataValidations>
  <pageMargins left="0.39370078740157483" right="0.39370078740157483" top="0.78740157480314965" bottom="0.39370078740157483" header="0.31496062992125984" footer="0.31496062992125984"/>
  <pageSetup fitToHeight="0" orientation="portrait" r:id="rId1"/>
  <headerFooter>
    <oddHeader>&amp;C&amp;G</oddHeader>
    <oddFooter>&amp;LRef No: &amp;F&amp;R&amp;P</oddFooter>
  </headerFooter>
  <rowBreaks count="1" manualBreakCount="1">
    <brk id="31" max="16383" man="1"/>
  </rowBreaks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Mangesh Sawant</dc:creator>
  <cp:lastModifiedBy>USER</cp:lastModifiedBy>
  <cp:lastPrinted>2025-09-27T13:02:03Z</cp:lastPrinted>
  <dcterms:created xsi:type="dcterms:W3CDTF">2024-10-09T13:14:43Z</dcterms:created>
  <dcterms:modified xsi:type="dcterms:W3CDTF">2025-09-27T13:04:26Z</dcterms:modified>
</cp:coreProperties>
</file>