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ail Valuation 21 - 22\ICICI\Nov 21\24313\"/>
    </mc:Choice>
  </mc:AlternateContent>
  <xr:revisionPtr revIDLastSave="0" documentId="13_ncr:1_{675F2F6D-FC40-4EA7-ABE2-D8A90ABC7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2" r:id="rId1"/>
    <sheet name="Measurement" sheetId="3" r:id="rId2"/>
    <sheet name="plan" sheetId="4" r:id="rId3"/>
    <sheet name="C%" sheetId="5" r:id="rId4"/>
    <sheet name="Remark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2" l="1"/>
  <c r="L5" i="2"/>
  <c r="J7" i="2"/>
  <c r="I7" i="2" l="1"/>
  <c r="I8" i="2"/>
  <c r="L8" i="2" l="1"/>
  <c r="K8" i="2"/>
  <c r="K7" i="2"/>
  <c r="B16" i="5"/>
  <c r="N7" i="5" s="1"/>
  <c r="J19" i="5" s="1"/>
  <c r="B14" i="5"/>
  <c r="M7" i="5" s="1"/>
  <c r="J18" i="5" s="1"/>
  <c r="B12" i="5"/>
  <c r="L7" i="5" s="1"/>
  <c r="J17" i="5" s="1"/>
  <c r="B10" i="5"/>
  <c r="B8" i="5"/>
  <c r="J7" i="5" s="1"/>
  <c r="J15" i="5" s="1"/>
  <c r="K7" i="5"/>
  <c r="J16" i="5" s="1"/>
  <c r="N6" i="5"/>
  <c r="I19" i="5" s="1"/>
  <c r="L6" i="5"/>
  <c r="I17" i="5" s="1"/>
  <c r="K6" i="5"/>
  <c r="I16" i="5" s="1"/>
  <c r="J6" i="5"/>
  <c r="I15" i="5" s="1"/>
  <c r="H6" i="5"/>
  <c r="I13" i="5" s="1"/>
  <c r="B6" i="5"/>
  <c r="I7" i="5" s="1"/>
  <c r="J14" i="5" s="1"/>
  <c r="M6" i="5" l="1"/>
  <c r="I18" i="5" s="1"/>
  <c r="I6" i="5"/>
  <c r="I14" i="5" s="1"/>
  <c r="H7" i="5"/>
  <c r="J13" i="5" s="1"/>
  <c r="J20" i="5" s="1"/>
  <c r="I20" i="5" l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3" i="3"/>
  <c r="I25" i="3"/>
  <c r="I27" i="3"/>
  <c r="I28" i="3"/>
  <c r="I30" i="3"/>
  <c r="I31" i="3"/>
  <c r="I32" i="3"/>
  <c r="I8" i="4"/>
  <c r="I12" i="4"/>
  <c r="I16" i="4"/>
  <c r="I5" i="3"/>
  <c r="I33" i="3"/>
  <c r="I39" i="3" s="1"/>
  <c r="H5" i="2" s="1"/>
  <c r="I10" i="3"/>
  <c r="I13" i="3"/>
  <c r="I14" i="3"/>
  <c r="I9" i="3"/>
  <c r="I26" i="3"/>
  <c r="I29" i="3"/>
  <c r="I12" i="3"/>
  <c r="I24" i="3"/>
  <c r="I22" i="3"/>
  <c r="I21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H6" i="2" s="1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I36" i="3"/>
  <c r="E5" i="2" s="1"/>
  <c r="I37" i="3"/>
  <c r="F5" i="2" s="1"/>
  <c r="I40" i="3"/>
  <c r="I38" i="4"/>
  <c r="J38" i="4" s="1"/>
  <c r="I38" i="3"/>
  <c r="G5" i="2" s="1"/>
  <c r="I37" i="4"/>
  <c r="J37" i="4" s="1"/>
  <c r="G6" i="2" s="1"/>
  <c r="I36" i="4"/>
  <c r="J36" i="4" s="1"/>
  <c r="I6" i="2" l="1"/>
  <c r="L6" i="2" s="1"/>
  <c r="J5" i="2"/>
  <c r="I5" i="2"/>
  <c r="J6" i="2"/>
  <c r="K6" i="2" l="1"/>
  <c r="K5" i="2"/>
</calcChain>
</file>

<file path=xl/sharedStrings.xml><?xml version="1.0" encoding="utf-8"?>
<sst xmlns="http://schemas.openxmlformats.org/spreadsheetml/2006/main" count="216" uniqueCount="149">
  <si>
    <t>Net Carpet</t>
  </si>
  <si>
    <t>Gross Carpet</t>
  </si>
  <si>
    <t>Gross Builtup</t>
  </si>
  <si>
    <t>Saleable</t>
  </si>
  <si>
    <t>Source</t>
  </si>
  <si>
    <t>Measurement</t>
  </si>
  <si>
    <t>Approved Plan</t>
  </si>
  <si>
    <t>Index II</t>
  </si>
  <si>
    <t>Rate enquired</t>
  </si>
  <si>
    <t>99 acres</t>
  </si>
  <si>
    <t>Market Value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</si>
  <si>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</si>
  <si>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</si>
  <si>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</si>
  <si>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</si>
  <si>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</si>
  <si>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</si>
  <si>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</si>
  <si>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</si>
  <si>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</si>
  <si>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</si>
  <si>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</si>
  <si>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</si>
  <si>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</si>
  <si>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</si>
  <si>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</si>
  <si>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</si>
  <si>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</si>
  <si>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</si>
  <si>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</si>
  <si>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</si>
  <si>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</si>
  <si>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</si>
  <si>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</si>
  <si>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</si>
  <si>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</si>
  <si>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</si>
  <si>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</si>
  <si>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</si>
  <si>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</si>
  <si>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</si>
  <si>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</si>
  <si>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</si>
  <si>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</si>
  <si>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</si>
  <si>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</si>
  <si>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</si>
  <si>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</si>
  <si>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</si>
  <si>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</si>
  <si>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</si>
  <si>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</si>
  <si>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</si>
  <si>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</si>
  <si>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</si>
  <si>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</si>
  <si>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</si>
  <si>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</si>
  <si>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</si>
  <si>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</si>
  <si>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</si>
  <si>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</si>
  <si>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</si>
  <si>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Equivalent Rate on Salebale</t>
  </si>
  <si>
    <t>Rate on Carpet  Area</t>
  </si>
  <si>
    <t>Realizable Value</t>
  </si>
  <si>
    <t>Allotment letter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</si>
  <si>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</si>
  <si>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</si>
  <si>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</si>
  <si>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</si>
  <si>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</si>
  <si>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</si>
  <si>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</si>
  <si>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</si>
  <si>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Date:</t>
  </si>
  <si>
    <t xml:space="preserve">Market Value:   </t>
  </si>
  <si>
    <t>Government value:</t>
  </si>
  <si>
    <t xml:space="preserve">1) Index II/Sale agreement Details                                                 </t>
  </si>
  <si>
    <t>1)</t>
  </si>
  <si>
    <t>2)</t>
  </si>
  <si>
    <t>3)</t>
  </si>
  <si>
    <t>Revised Valuation 1</t>
  </si>
  <si>
    <t>Revised Valuation 2</t>
  </si>
  <si>
    <t xml:space="preserve">VALUER Name :-  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</si>
  <si>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</si>
  <si>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</si>
  <si>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</si>
  <si>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</si>
  <si>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</si>
  <si>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</si>
  <si>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</si>
  <si>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</si>
  <si>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</si>
  <si>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</si>
  <si>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</si>
  <si>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</si>
  <si>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</si>
  <si>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</si>
  <si>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</si>
  <si>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</si>
  <si>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</si>
  <si>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</si>
  <si>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</si>
  <si>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</si>
  <si>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</si>
  <si>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</si>
  <si>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</si>
  <si>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</si>
  <si>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</si>
  <si>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</si>
  <si>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</si>
  <si>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</si>
  <si>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</si>
  <si>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</si>
  <si>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</si>
  <si>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1] Market phenomenon regarding market value has been changing .In recent times properties are sold for a lump sum price. Because of the statutory restriction on built up or carpet area in documents .So the market rate is derivatives of market value &amp; area in document.</t>
  </si>
  <si>
    <t>Market rate given in report is not comparable to open enquiry in market.</t>
  </si>
  <si>
    <t>2] Flat is on Rent. / Shop is on rent.</t>
  </si>
  <si>
    <t>3] Property identified by Mr./Mrs./miss</t>
  </si>
  <si>
    <t>4] There is area difference between measured 1476.00 sq.ft. carpet area &amp; provided documented 539.00 sq.ft carpet area And 131.00 Sq. Ft Terrace area.</t>
  </si>
  <si>
    <t>5] Internal inspection i.e photos &amp; measurement not allowed.</t>
  </si>
  <si>
    <t>6] As per Kokan Mhada (Pradhanmantri Awas Yojana)Act, Property Locking period is 07 Years, Owner couldn’t sale property  upto 7 years. Hence property valuation is as per provide Provisional Offer Letter value.</t>
  </si>
  <si>
    <t>7] We have received IndexII, Sale agreement, approved plan, OC &amp; CC.</t>
  </si>
  <si>
    <t>8] IndexII, Sale agreement, approved plan, OC &amp; CC not provided to us.</t>
  </si>
  <si>
    <t>9] Approach road to subjected property is kaccha road.</t>
  </si>
  <si>
    <t>10] lack of property maintenance.</t>
  </si>
  <si>
    <t>11] FLat no. &amp; Flat No. are internally merged &amp; having one/two entrance.</t>
  </si>
  <si>
    <t>12] We have given valuation on physical measurement</t>
  </si>
  <si>
    <t xml:space="preserve">13] We have given construction percentage details as per provided </t>
  </si>
  <si>
    <t>14] Plinth completed, Slab completed upto -floors, Brick work completed upto -Floors, Palster completed upto -Floors, Paiting completed upto -Floors, Flooring completed upto -Floors,</t>
  </si>
  <si>
    <t xml:space="preserve">      &amp; Other remaining work is in process.</t>
  </si>
  <si>
    <t>15] All work completed &amp; Fininshing work is in process../ All work completed &amp; Waiting for OC.</t>
  </si>
  <si>
    <t xml:space="preserve">16] MAHARERA No. </t>
  </si>
  <si>
    <t>17] As per CIDCO Housing Scheme, Property Locking period is 03 Years, Owner couldn’t sale property upto 03</t>
  </si>
  <si>
    <t>years and Property value remains same upto 03 years. Hence we have given property valuation as per Provided</t>
  </si>
  <si>
    <t>CIDCO Allotment letter.</t>
  </si>
  <si>
    <t>Copy of NOC is of Grampanchayat and signed by sarpanch.</t>
  </si>
  <si>
    <t>18] Rs. 6,00,000/- Per Covered Car parking if Authentic documents available.</t>
  </si>
  <si>
    <t xml:space="preserve">18:22 04-03-2020 &amp; Market, School, Hospital etc. available there. </t>
  </si>
  <si>
    <t xml:space="preserve">19. The valuation is subjected to statutory permissions and compliance. </t>
  </si>
  <si>
    <t>20. Subject unit was vacant for last eight years.</t>
  </si>
  <si>
    <t>21. Flat is on rent from from last 01 year.</t>
  </si>
  <si>
    <t>22.  Internal roof plaster &amp; wall plaster was chipped off.</t>
  </si>
  <si>
    <t>23. Please find the below cases which is we have already sent query mail but not yet received any solution from your end hence we are send NIL Report.</t>
  </si>
  <si>
    <t>24.Documented area matches with measured super built up area, (SBU derived from 45% loading on Carpet area) hence we have considered SUB area is 495.00 Sq. Ft As per documents.</t>
  </si>
  <si>
    <t>8. As per Measurements Carpet area is 343.00 Sq. Ft. BUA is 412.00 Sq. Ft And super built up area is 515 (Loading 50% on Carpet area), &amp; As per Sale Agreement BUA is 510.00 Sq. ft.</t>
  </si>
  <si>
    <t>9. Measured Super built up area matches with Documented Built up area hence we have consider Documented built up area as a super built up area.</t>
  </si>
  <si>
    <t>As per Previous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</si>
</sst>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12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 applyFont="1"/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4" fillId="0" borderId="0" xfId="2" applyBorder="1"/>
    <xf numFmtId="0" fontId="2" fillId="0" borderId="0" xfId="3" applyFont="1" applyBorder="1"/>
    <xf numFmtId="0" fontId="3" fillId="0" borderId="0" xfId="3" applyFont="1" applyBorder="1"/>
    <xf numFmtId="0" fontId="3" fillId="0" borderId="0" xfId="3" applyFont="1" applyBorder="1" applyAlignment="1">
      <alignment horizontal="center"/>
    </xf>
    <xf numFmtId="0" fontId="2" fillId="0" borderId="0" xfId="3" applyFont="1" applyBorder="1" applyAlignment="1"/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4" fillId="0" borderId="1" xfId="2" applyFont="1" applyBorder="1"/>
    <xf numFmtId="0" fontId="6" fillId="0" borderId="1" xfId="0" applyFont="1" applyBorder="1"/>
    <xf numFmtId="0" fontId="0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6" xfId="0" applyBorder="1"/>
    <xf numFmtId="1" fontId="0" fillId="0" borderId="6" xfId="0" applyNumberFormat="1" applyBorder="1"/>
    <xf numFmtId="0" fontId="6" fillId="0" borderId="7" xfId="0" applyFont="1" applyBorder="1"/>
    <xf numFmtId="0" fontId="0" fillId="0" borderId="8" xfId="0" applyBorder="1"/>
    <xf numFmtId="1" fontId="0" fillId="0" borderId="8" xfId="0" applyNumberForma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0" fillId="0" borderId="5" xfId="0" applyBorder="1"/>
    <xf numFmtId="0" fontId="0" fillId="0" borderId="7" xfId="0" applyBorder="1"/>
    <xf numFmtId="1" fontId="4" fillId="0" borderId="8" xfId="2" applyNumberFormat="1" applyFont="1" applyBorder="1"/>
    <xf numFmtId="1" fontId="4" fillId="0" borderId="8" xfId="2" applyNumberFormat="1" applyBorder="1"/>
    <xf numFmtId="2" fontId="0" fillId="0" borderId="8" xfId="0" applyNumberFormat="1" applyBorder="1"/>
    <xf numFmtId="0" fontId="4" fillId="0" borderId="8" xfId="2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wrapText="1"/>
    </xf>
    <xf numFmtId="0" fontId="0" fillId="0" borderId="15" xfId="0" applyBorder="1"/>
    <xf numFmtId="0" fontId="0" fillId="0" borderId="13" xfId="0" applyBorder="1"/>
    <xf numFmtId="1" fontId="0" fillId="0" borderId="13" xfId="0" applyNumberFormat="1" applyBorder="1"/>
    <xf numFmtId="1" fontId="4" fillId="0" borderId="13" xfId="2" applyNumberFormat="1" applyBorder="1"/>
    <xf numFmtId="0" fontId="0" fillId="0" borderId="14" xfId="0" applyBorder="1"/>
    <xf numFmtId="0" fontId="0" fillId="0" borderId="16" xfId="0" applyBorder="1"/>
    <xf numFmtId="1" fontId="0" fillId="0" borderId="5" xfId="0" applyNumberFormat="1" applyBorder="1"/>
    <xf numFmtId="0" fontId="0" fillId="0" borderId="17" xfId="0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26" xfId="0" applyBorder="1"/>
    <xf numFmtId="0" fontId="9" fillId="0" borderId="0" xfId="0" applyFont="1" applyBorder="1"/>
    <xf numFmtId="0" fontId="9" fillId="0" borderId="0" xfId="0" applyFont="1" applyBorder="1" applyAlignment="1">
      <alignment horizontal="right" vertical="top"/>
    </xf>
    <xf numFmtId="14" fontId="9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14" fontId="10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14" fontId="10" fillId="0" borderId="0" xfId="0" applyNumberFormat="1" applyFont="1" applyBorder="1" applyAlignment="1">
      <alignment horizontal="right" vertical="top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30" xfId="0" applyFont="1" applyBorder="1"/>
    <xf numFmtId="0" fontId="0" fillId="0" borderId="31" xfId="0" applyBorder="1"/>
    <xf numFmtId="0" fontId="0" fillId="0" borderId="32" xfId="0" applyBorder="1"/>
    <xf numFmtId="0" fontId="6" fillId="0" borderId="33" xfId="0" applyFont="1" applyBorder="1"/>
    <xf numFmtId="0" fontId="0" fillId="0" borderId="6" xfId="0" applyFont="1" applyBorder="1"/>
    <xf numFmtId="0" fontId="4" fillId="0" borderId="6" xfId="2" applyFont="1" applyBorder="1"/>
    <xf numFmtId="0" fontId="6" fillId="0" borderId="6" xfId="0" applyFont="1" applyBorder="1"/>
    <xf numFmtId="0" fontId="7" fillId="0" borderId="5" xfId="0" applyFont="1" applyBorder="1"/>
    <xf numFmtId="1" fontId="4" fillId="0" borderId="1" xfId="2" applyNumberFormat="1" applyFon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9" fillId="0" borderId="0" xfId="0" applyFont="1" applyBorder="1" applyAlignment="1">
      <alignment horizontal="right" vertical="top"/>
    </xf>
    <xf numFmtId="14" fontId="10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17</xdr:col>
      <xdr:colOff>122760</xdr:colOff>
      <xdr:row>70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9CB50-B9CC-4C82-A6F0-56F267AE7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7250206"/>
          <a:ext cx="13009524" cy="7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552450</xdr:colOff>
      <xdr:row>64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3525"/>
          <a:ext cx="9753600" cy="731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6"/>
  <sheetViews>
    <sheetView tabSelected="1" topLeftCell="A4" zoomScale="85" zoomScaleNormal="85" workbookViewId="0">
      <selection activeCell="F18" sqref="F18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15.42578125" customWidth="1"/>
    <col min="5" max="5" width="9.7109375" customWidth="1"/>
    <col min="6" max="6" width="13.5703125" customWidth="1"/>
    <col min="7" max="7" width="10.85546875" customWidth="1"/>
    <col min="8" max="8" width="12.28515625" customWidth="1"/>
    <col min="9" max="9" width="17.140625" customWidth="1"/>
    <col min="10" max="10" width="9.28515625" customWidth="1"/>
    <col min="11" max="13" width="8.7109375" customWidth="1"/>
    <col min="14" max="14" width="8.28515625" customWidth="1"/>
    <col min="15" max="15" width="10.140625" customWidth="1"/>
    <col min="16" max="16" width="10.7109375" customWidth="1"/>
  </cols>
  <sheetData>
    <row r="1" spans="2:17" ht="69" customHeight="1" x14ac:dyDescent="0.25">
      <c r="B1" s="55" t="s">
        <v>78</v>
      </c>
      <c r="C1" s="56" t="s">
        <v>75</v>
      </c>
      <c r="D1" s="56"/>
      <c r="E1" s="92" t="s">
        <v>76</v>
      </c>
      <c r="F1" s="94"/>
      <c r="G1" s="98"/>
      <c r="H1" s="99"/>
      <c r="I1" s="100"/>
      <c r="J1" s="92" t="s">
        <v>77</v>
      </c>
      <c r="K1" s="93"/>
      <c r="L1" s="94"/>
      <c r="M1" s="95"/>
      <c r="N1" s="96"/>
      <c r="O1" s="96"/>
      <c r="P1" s="96"/>
      <c r="Q1" s="97"/>
    </row>
    <row r="2" spans="2:17" x14ac:dyDescent="0.25">
      <c r="B2" s="104" t="s">
        <v>57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</row>
    <row r="3" spans="2:17" ht="78" customHeight="1" x14ac:dyDescent="0.25">
      <c r="B3" s="57" t="s">
        <v>4</v>
      </c>
      <c r="C3" s="21" t="s">
        <v>4</v>
      </c>
      <c r="D3" s="21" t="s">
        <v>67</v>
      </c>
      <c r="E3" s="21" t="s">
        <v>0</v>
      </c>
      <c r="F3" s="21" t="s">
        <v>59</v>
      </c>
      <c r="G3" s="21" t="s">
        <v>54</v>
      </c>
      <c r="H3" s="21" t="s">
        <v>55</v>
      </c>
      <c r="I3" s="21" t="s">
        <v>1</v>
      </c>
      <c r="J3" s="21" t="s">
        <v>48</v>
      </c>
      <c r="K3" s="21" t="s">
        <v>2</v>
      </c>
      <c r="L3" s="21" t="s">
        <v>3</v>
      </c>
      <c r="M3" s="21" t="s">
        <v>58</v>
      </c>
      <c r="N3" s="21" t="s">
        <v>64</v>
      </c>
      <c r="O3" s="21" t="s">
        <v>63</v>
      </c>
      <c r="P3" s="21" t="s">
        <v>10</v>
      </c>
      <c r="Q3" s="58" t="s">
        <v>65</v>
      </c>
    </row>
    <row r="4" spans="2:17" ht="42.75" customHeight="1" thickBot="1" x14ac:dyDescent="0.3"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</row>
    <row r="5" spans="2:17" ht="15.75" thickBot="1" x14ac:dyDescent="0.3">
      <c r="B5" s="38" t="s">
        <v>5</v>
      </c>
      <c r="C5" s="32"/>
      <c r="D5" s="32"/>
      <c r="E5" s="39">
        <f>Measurement!I36</f>
        <v>501</v>
      </c>
      <c r="F5" s="39">
        <f>Measurement!I37</f>
        <v>0</v>
      </c>
      <c r="G5" s="33">
        <f>Measurement!I38</f>
        <v>0</v>
      </c>
      <c r="H5" s="33">
        <f>Measurement!I39</f>
        <v>0</v>
      </c>
      <c r="I5" s="40">
        <f>E5+F5</f>
        <v>501</v>
      </c>
      <c r="J5" s="33">
        <f>E5*1.2</f>
        <v>601.19999999999993</v>
      </c>
      <c r="K5" s="33">
        <f>I5*1.2</f>
        <v>601.19999999999993</v>
      </c>
      <c r="L5" s="33">
        <f>I5*1.5+G5</f>
        <v>751.5</v>
      </c>
      <c r="M5" s="41"/>
      <c r="N5" s="42"/>
      <c r="O5" s="32"/>
      <c r="P5" s="32"/>
      <c r="Q5" s="43"/>
    </row>
    <row r="6" spans="2:17" ht="15.75" thickBot="1" x14ac:dyDescent="0.3">
      <c r="B6" s="44" t="s">
        <v>6</v>
      </c>
      <c r="C6" s="20"/>
      <c r="D6" s="20"/>
      <c r="E6" s="27"/>
      <c r="F6" s="27"/>
      <c r="G6" s="27">
        <f>plan!J37</f>
        <v>0</v>
      </c>
      <c r="H6" s="27">
        <f>plan!I32</f>
        <v>0</v>
      </c>
      <c r="I6" s="40">
        <f t="shared" ref="I6:I8" si="0">E6+F6</f>
        <v>0</v>
      </c>
      <c r="J6" s="27">
        <f t="shared" ref="J6" si="1">E6*1.2</f>
        <v>0</v>
      </c>
      <c r="K6" s="33">
        <f t="shared" ref="K6:K8" si="2">I6*1.2</f>
        <v>0</v>
      </c>
      <c r="L6" s="33">
        <f t="shared" ref="L6:L8" si="3">I6*1.45+G6</f>
        <v>0</v>
      </c>
      <c r="M6" s="23"/>
      <c r="N6" s="20"/>
      <c r="O6" s="20"/>
      <c r="P6" s="20"/>
      <c r="Q6" s="45"/>
    </row>
    <row r="7" spans="2:17" ht="13.5" customHeight="1" thickBot="1" x14ac:dyDescent="0.3">
      <c r="B7" s="46" t="s">
        <v>148</v>
      </c>
      <c r="C7" s="22"/>
      <c r="D7" s="22"/>
      <c r="E7" s="78">
        <v>500</v>
      </c>
      <c r="F7" s="27"/>
      <c r="G7" s="27"/>
      <c r="H7" s="27"/>
      <c r="I7" s="40">
        <f t="shared" si="0"/>
        <v>500</v>
      </c>
      <c r="J7" s="27">
        <f>E7*1.2</f>
        <v>600</v>
      </c>
      <c r="K7" s="33">
        <f t="shared" si="2"/>
        <v>600</v>
      </c>
      <c r="L7" s="33">
        <v>738</v>
      </c>
      <c r="M7" s="23"/>
      <c r="N7" s="20"/>
      <c r="O7" s="20"/>
      <c r="P7" s="20"/>
      <c r="Q7" s="45"/>
    </row>
    <row r="8" spans="2:17" x14ac:dyDescent="0.25">
      <c r="B8" s="44" t="s">
        <v>7</v>
      </c>
      <c r="C8" s="20"/>
      <c r="D8" s="20"/>
      <c r="E8" s="27"/>
      <c r="F8" s="27"/>
      <c r="G8" s="27"/>
      <c r="H8" s="27"/>
      <c r="I8" s="40">
        <f t="shared" si="0"/>
        <v>0</v>
      </c>
      <c r="J8" s="27"/>
      <c r="K8" s="33">
        <f t="shared" si="2"/>
        <v>0</v>
      </c>
      <c r="L8" s="33">
        <f t="shared" si="3"/>
        <v>0</v>
      </c>
      <c r="M8" s="23"/>
      <c r="N8" s="20"/>
      <c r="O8" s="20"/>
      <c r="P8" s="20"/>
      <c r="Q8" s="45"/>
    </row>
    <row r="9" spans="2:17" ht="15.75" thickBot="1" x14ac:dyDescent="0.3">
      <c r="B9" s="47" t="s">
        <v>66</v>
      </c>
      <c r="C9" s="48"/>
      <c r="D9" s="48"/>
      <c r="E9" s="48"/>
      <c r="F9" s="49"/>
      <c r="G9" s="49"/>
      <c r="H9" s="49"/>
      <c r="I9" s="50"/>
      <c r="J9" s="49"/>
      <c r="K9" s="49"/>
      <c r="L9" s="49"/>
      <c r="M9" s="48"/>
      <c r="N9" s="48"/>
      <c r="O9" s="48"/>
      <c r="P9" s="48"/>
      <c r="Q9" s="51"/>
    </row>
    <row r="10" spans="2:17" ht="15.75" thickBot="1" x14ac:dyDescent="0.3">
      <c r="B10" s="70" t="s">
        <v>8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2:17" x14ac:dyDescent="0.25">
      <c r="B11" s="52" t="s">
        <v>9</v>
      </c>
      <c r="C11" s="37"/>
      <c r="D11" s="37"/>
      <c r="E11" s="37"/>
      <c r="F11" s="37"/>
      <c r="G11" s="37"/>
      <c r="H11" s="37"/>
      <c r="I11" s="53"/>
      <c r="J11" s="37"/>
      <c r="K11" s="53"/>
      <c r="L11" s="53"/>
      <c r="M11" s="37"/>
      <c r="N11" s="53"/>
      <c r="O11" s="53"/>
      <c r="P11" s="37"/>
      <c r="Q11" s="54"/>
    </row>
    <row r="12" spans="2:17" x14ac:dyDescent="0.25">
      <c r="B12" s="44" t="s">
        <v>9</v>
      </c>
      <c r="C12" s="37"/>
      <c r="D12" s="20"/>
      <c r="E12" s="20"/>
      <c r="F12" s="20"/>
      <c r="G12" s="20"/>
      <c r="H12" s="20"/>
      <c r="I12" s="27"/>
      <c r="J12" s="20"/>
      <c r="K12" s="27"/>
      <c r="L12" s="27"/>
      <c r="M12" s="20"/>
      <c r="N12" s="27"/>
      <c r="O12" s="53"/>
      <c r="P12" s="20"/>
      <c r="Q12" s="45"/>
    </row>
    <row r="13" spans="2:17" x14ac:dyDescent="0.25">
      <c r="B13" s="44" t="s">
        <v>9</v>
      </c>
      <c r="C13" s="37"/>
      <c r="D13" s="20"/>
      <c r="E13" s="20"/>
      <c r="F13" s="20"/>
      <c r="G13" s="20"/>
      <c r="H13" s="20"/>
      <c r="I13" s="27"/>
      <c r="J13" s="20"/>
      <c r="K13" s="27"/>
      <c r="L13" s="27"/>
      <c r="M13" s="20"/>
      <c r="N13" s="27"/>
      <c r="O13" s="53"/>
      <c r="P13" s="20"/>
      <c r="Q13" s="45"/>
    </row>
    <row r="14" spans="2:17" x14ac:dyDescent="0.25">
      <c r="B14" s="44" t="s">
        <v>9</v>
      </c>
      <c r="C14" s="37"/>
      <c r="D14" s="20"/>
      <c r="E14" s="20"/>
      <c r="F14" s="20"/>
      <c r="G14" s="20"/>
      <c r="H14" s="20"/>
      <c r="I14" s="27"/>
      <c r="J14" s="20"/>
      <c r="K14" s="27"/>
      <c r="L14" s="20"/>
      <c r="M14" s="20"/>
      <c r="N14" s="27"/>
      <c r="O14" s="53"/>
      <c r="P14" s="20"/>
      <c r="Q14" s="45"/>
    </row>
    <row r="15" spans="2:17" x14ac:dyDescent="0.25">
      <c r="B15" s="44" t="s">
        <v>9</v>
      </c>
      <c r="C15" s="37"/>
      <c r="D15" s="20"/>
      <c r="E15" s="20"/>
      <c r="F15" s="20"/>
      <c r="G15" s="20"/>
      <c r="H15" s="20"/>
      <c r="I15" s="27"/>
      <c r="J15" s="20"/>
      <c r="K15" s="27"/>
      <c r="L15" s="20"/>
      <c r="M15" s="20"/>
      <c r="N15" s="27"/>
      <c r="O15" s="53"/>
      <c r="P15" s="20"/>
      <c r="Q15" s="45"/>
    </row>
    <row r="16" spans="2:17" ht="15.75" thickBot="1" x14ac:dyDescent="0.3">
      <c r="B16" s="44" t="s">
        <v>9</v>
      </c>
      <c r="C16" s="29"/>
      <c r="D16" s="29"/>
      <c r="E16" s="29"/>
      <c r="F16" s="29"/>
      <c r="G16" s="29"/>
      <c r="H16" s="29"/>
      <c r="I16" s="30"/>
      <c r="J16" s="29"/>
      <c r="K16" s="30"/>
      <c r="L16" s="29"/>
      <c r="M16" s="29"/>
      <c r="N16" s="30"/>
      <c r="O16" s="30"/>
      <c r="P16" s="29"/>
      <c r="Q16" s="59"/>
    </row>
    <row r="17" spans="2:17" x14ac:dyDescent="0.25">
      <c r="B17" s="31" t="s">
        <v>60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3"/>
      <c r="P17" s="32"/>
      <c r="Q17" s="34"/>
    </row>
    <row r="18" spans="2:17" x14ac:dyDescent="0.25">
      <c r="B18" s="35" t="s">
        <v>11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7"/>
      <c r="O18" s="27"/>
      <c r="P18" s="20"/>
      <c r="Q18" s="36"/>
    </row>
    <row r="19" spans="2:17" x14ac:dyDescent="0.25">
      <c r="B19" s="35" t="s">
        <v>72</v>
      </c>
      <c r="C19" s="26"/>
      <c r="D19" s="26"/>
      <c r="E19" s="24"/>
      <c r="F19" s="24"/>
      <c r="G19" s="26"/>
      <c r="H19" s="26"/>
      <c r="I19" s="24"/>
      <c r="J19" s="26"/>
      <c r="K19" s="26"/>
      <c r="L19" s="25">
        <v>738</v>
      </c>
      <c r="M19" s="25"/>
      <c r="N19" s="25"/>
      <c r="O19" s="25">
        <v>8200</v>
      </c>
      <c r="P19" s="25">
        <f>L19*O19</f>
        <v>6051600</v>
      </c>
      <c r="Q19" s="36"/>
    </row>
    <row r="20" spans="2:17" x14ac:dyDescent="0.25">
      <c r="B20" s="73" t="s">
        <v>73</v>
      </c>
      <c r="C20" s="74"/>
      <c r="D20" s="74"/>
      <c r="E20" s="75"/>
      <c r="F20" s="75"/>
      <c r="G20" s="74"/>
      <c r="H20" s="74"/>
      <c r="I20" s="75"/>
      <c r="J20" s="74"/>
      <c r="K20" s="74"/>
      <c r="L20" s="76"/>
      <c r="M20" s="76"/>
      <c r="N20" s="76"/>
      <c r="O20" s="76"/>
      <c r="P20" s="76"/>
      <c r="Q20" s="36"/>
    </row>
    <row r="21" spans="2:17" x14ac:dyDescent="0.25">
      <c r="B21" s="35" t="s">
        <v>82</v>
      </c>
      <c r="C21" s="26"/>
      <c r="D21" s="26"/>
      <c r="E21" s="24"/>
      <c r="F21" s="24"/>
      <c r="G21" s="26"/>
      <c r="H21" s="26"/>
      <c r="I21" s="24"/>
      <c r="J21" s="26"/>
      <c r="K21" s="26"/>
      <c r="L21" s="25"/>
      <c r="M21" s="25"/>
      <c r="N21" s="25"/>
      <c r="O21" s="25"/>
      <c r="P21" s="76"/>
      <c r="Q21" s="36"/>
    </row>
    <row r="22" spans="2:17" x14ac:dyDescent="0.25">
      <c r="B22" s="35" t="s">
        <v>83</v>
      </c>
      <c r="C22" s="26"/>
      <c r="D22" s="26"/>
      <c r="E22" s="24"/>
      <c r="F22" s="24"/>
      <c r="G22" s="26"/>
      <c r="H22" s="26"/>
      <c r="I22" s="24"/>
      <c r="J22" s="26"/>
      <c r="K22" s="26"/>
      <c r="L22" s="25"/>
      <c r="M22" s="25"/>
      <c r="N22" s="25"/>
      <c r="O22" s="25"/>
      <c r="P22" s="76"/>
      <c r="Q22" s="36"/>
    </row>
    <row r="23" spans="2:17" ht="15.75" thickBot="1" x14ac:dyDescent="0.3">
      <c r="B23" s="81" t="s">
        <v>84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</row>
    <row r="24" spans="2:17" ht="18.75" x14ac:dyDescent="0.3">
      <c r="B24" s="77" t="s">
        <v>68</v>
      </c>
      <c r="C24" s="88" t="s">
        <v>69</v>
      </c>
      <c r="D24" s="88"/>
      <c r="E24" s="88"/>
      <c r="F24" s="88"/>
      <c r="G24" s="88" t="s">
        <v>70</v>
      </c>
      <c r="H24" s="89"/>
      <c r="I24" s="89"/>
      <c r="J24" s="88" t="s">
        <v>71</v>
      </c>
      <c r="K24" s="89"/>
      <c r="L24" s="89"/>
      <c r="M24" s="89"/>
      <c r="N24" s="89"/>
      <c r="O24" s="89"/>
    </row>
    <row r="25" spans="2:17" x14ac:dyDescent="0.25">
      <c r="B25" s="25" t="s">
        <v>79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2:17" x14ac:dyDescent="0.25">
      <c r="B26" s="20" t="s">
        <v>80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2:17" x14ac:dyDescent="0.25">
      <c r="B27" s="20" t="s">
        <v>81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pans="2:17" x14ac:dyDescent="0.25">
      <c r="B28" s="20"/>
      <c r="C28" s="91"/>
      <c r="D28" s="91"/>
      <c r="E28" s="91"/>
      <c r="F28" s="91"/>
      <c r="G28" s="107"/>
      <c r="H28" s="107"/>
      <c r="I28" s="107"/>
      <c r="J28" s="91"/>
      <c r="K28" s="91"/>
      <c r="L28" s="91"/>
      <c r="M28" s="91"/>
      <c r="N28" s="91"/>
      <c r="O28" s="91"/>
    </row>
    <row r="29" spans="2:17" x14ac:dyDescent="0.25">
      <c r="C29" s="90"/>
      <c r="D29" s="90"/>
      <c r="E29" s="90"/>
      <c r="F29" s="90"/>
      <c r="G29" s="60"/>
      <c r="H29" s="60"/>
      <c r="I29" s="60"/>
    </row>
    <row r="30" spans="2:17" x14ac:dyDescent="0.25">
      <c r="C30" s="90"/>
      <c r="D30" s="90"/>
      <c r="E30" s="90"/>
      <c r="F30" s="62"/>
      <c r="G30" s="63"/>
      <c r="H30" s="64"/>
      <c r="I30" s="65"/>
    </row>
    <row r="31" spans="2:17" hidden="1" x14ac:dyDescent="0.25">
      <c r="E31" s="61"/>
      <c r="F31" s="66"/>
      <c r="G31" s="63"/>
      <c r="H31" s="66"/>
      <c r="I31" s="67"/>
    </row>
    <row r="32" spans="2:17" hidden="1" x14ac:dyDescent="0.25">
      <c r="E32" s="61"/>
      <c r="F32" s="66"/>
      <c r="G32" s="63"/>
      <c r="H32" s="63"/>
      <c r="I32" s="67"/>
    </row>
    <row r="33" spans="5:9" ht="135" hidden="1" customHeight="1" x14ac:dyDescent="0.25">
      <c r="E33" s="84"/>
      <c r="F33" s="85"/>
      <c r="G33" s="86"/>
      <c r="H33" s="86"/>
      <c r="I33" s="87"/>
    </row>
    <row r="34" spans="5:9" hidden="1" x14ac:dyDescent="0.25">
      <c r="E34" s="84"/>
      <c r="F34" s="85"/>
      <c r="G34" s="86"/>
      <c r="H34" s="86"/>
      <c r="I34" s="87"/>
    </row>
    <row r="35" spans="5:9" x14ac:dyDescent="0.25">
      <c r="E35" s="68"/>
      <c r="F35" s="69"/>
      <c r="G35" s="69"/>
      <c r="H35" s="69"/>
      <c r="I35" s="69"/>
    </row>
    <row r="36" spans="5:9" x14ac:dyDescent="0.25">
      <c r="E36" s="28"/>
    </row>
  </sheetData>
  <mergeCells count="29">
    <mergeCell ref="G27:I27"/>
    <mergeCell ref="G28:I28"/>
    <mergeCell ref="J24:O24"/>
    <mergeCell ref="J25:O25"/>
    <mergeCell ref="J26:O26"/>
    <mergeCell ref="J27:O27"/>
    <mergeCell ref="J28:O28"/>
    <mergeCell ref="J1:L1"/>
    <mergeCell ref="M1:Q1"/>
    <mergeCell ref="E1:F1"/>
    <mergeCell ref="G1:I1"/>
    <mergeCell ref="B4:Q4"/>
    <mergeCell ref="B2:Q2"/>
    <mergeCell ref="B23:Q23"/>
    <mergeCell ref="E33:E34"/>
    <mergeCell ref="F33:F34"/>
    <mergeCell ref="G33:G34"/>
    <mergeCell ref="H33:H34"/>
    <mergeCell ref="I33:I34"/>
    <mergeCell ref="G24:I24"/>
    <mergeCell ref="C30:E30"/>
    <mergeCell ref="C25:F25"/>
    <mergeCell ref="C24:F24"/>
    <mergeCell ref="C26:F26"/>
    <mergeCell ref="C27:F27"/>
    <mergeCell ref="C28:F28"/>
    <mergeCell ref="C29:F29"/>
    <mergeCell ref="G25:I25"/>
    <mergeCell ref="G26:I26"/>
  </mergeCells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0"/>
  <sheetViews>
    <sheetView topLeftCell="B28" workbookViewId="0">
      <selection activeCell="F18" sqref="F18"/>
    </sheetView>
  </sheetViews>
  <sheetFormatPr defaultRowHeight="15" x14ac:dyDescent="0.25"/>
  <cols>
    <col min="1" max="1" width="9.140625" style="1"/>
    <col min="2" max="2" width="19.42578125" style="1" customWidth="1"/>
    <col min="3" max="16384" width="9.140625" style="1"/>
  </cols>
  <sheetData>
    <row r="2" spans="1:9" x14ac:dyDescent="0.25">
      <c r="A2" s="108" t="s">
        <v>20</v>
      </c>
      <c r="B2" s="108" t="s">
        <v>12</v>
      </c>
      <c r="C2" s="108" t="s">
        <v>13</v>
      </c>
      <c r="D2" s="108"/>
      <c r="E2" s="108" t="s">
        <v>16</v>
      </c>
      <c r="F2" s="108"/>
      <c r="G2" s="108" t="s">
        <v>18</v>
      </c>
      <c r="H2" s="108" t="s">
        <v>17</v>
      </c>
      <c r="I2" s="108" t="s">
        <v>19</v>
      </c>
    </row>
    <row r="3" spans="1:9" x14ac:dyDescent="0.25">
      <c r="A3" s="108"/>
      <c r="B3" s="108"/>
      <c r="C3" s="2" t="s">
        <v>14</v>
      </c>
      <c r="D3" s="2" t="s">
        <v>15</v>
      </c>
      <c r="E3" s="2" t="s">
        <v>14</v>
      </c>
      <c r="F3" s="2" t="s">
        <v>15</v>
      </c>
      <c r="G3" s="108"/>
      <c r="H3" s="108"/>
      <c r="I3" s="108"/>
    </row>
    <row r="4" spans="1:9" x14ac:dyDescent="0.25">
      <c r="A4" s="3">
        <v>1</v>
      </c>
      <c r="B4" s="3" t="s">
        <v>21</v>
      </c>
      <c r="C4" s="3">
        <v>25</v>
      </c>
      <c r="D4" s="3">
        <v>0</v>
      </c>
      <c r="E4" s="3">
        <v>18</v>
      </c>
      <c r="F4" s="3">
        <v>2</v>
      </c>
      <c r="G4" s="4">
        <f>(E4+F4/10)</f>
        <v>18.2</v>
      </c>
      <c r="H4" s="4">
        <f>(C4+D4/10)</f>
        <v>25</v>
      </c>
      <c r="I4" s="4">
        <f>G4*H4</f>
        <v>455</v>
      </c>
    </row>
    <row r="5" spans="1:9" x14ac:dyDescent="0.25">
      <c r="A5" s="3"/>
      <c r="B5" s="3" t="s">
        <v>49</v>
      </c>
      <c r="C5" s="3"/>
      <c r="D5" s="3"/>
      <c r="E5" s="3"/>
      <c r="F5" s="3"/>
      <c r="G5" s="4">
        <f t="shared" ref="G5:G33" si="0">(E5+F5/10)</f>
        <v>0</v>
      </c>
      <c r="H5" s="4">
        <f t="shared" ref="H5:H33" si="1">(C5+D5/10)</f>
        <v>0</v>
      </c>
      <c r="I5" s="4">
        <f>G5*H5</f>
        <v>0</v>
      </c>
    </row>
    <row r="6" spans="1:9" x14ac:dyDescent="0.25">
      <c r="A6" s="3">
        <v>2</v>
      </c>
      <c r="B6" s="3" t="s">
        <v>22</v>
      </c>
      <c r="C6" s="3"/>
      <c r="D6" s="3"/>
      <c r="E6" s="3"/>
      <c r="F6" s="3"/>
      <c r="G6" s="4">
        <f t="shared" si="0"/>
        <v>0</v>
      </c>
      <c r="H6" s="4">
        <f t="shared" si="1"/>
        <v>0</v>
      </c>
      <c r="I6" s="4">
        <f t="shared" ref="I6:I33" si="2">G6*H6</f>
        <v>0</v>
      </c>
    </row>
    <row r="7" spans="1:9" x14ac:dyDescent="0.25">
      <c r="A7" s="3">
        <v>3</v>
      </c>
      <c r="B7" s="3" t="s">
        <v>23</v>
      </c>
      <c r="C7" s="3">
        <v>6</v>
      </c>
      <c r="D7" s="3">
        <v>7</v>
      </c>
      <c r="E7" s="3">
        <v>4</v>
      </c>
      <c r="F7" s="3">
        <v>0</v>
      </c>
      <c r="G7" s="4">
        <f t="shared" si="0"/>
        <v>4</v>
      </c>
      <c r="H7" s="4">
        <f t="shared" si="1"/>
        <v>6.7</v>
      </c>
      <c r="I7" s="4">
        <f t="shared" si="2"/>
        <v>26.8</v>
      </c>
    </row>
    <row r="8" spans="1:9" x14ac:dyDescent="0.25">
      <c r="A8" s="3"/>
      <c r="B8" s="3" t="s">
        <v>24</v>
      </c>
      <c r="C8" s="3"/>
      <c r="D8" s="3"/>
      <c r="E8" s="3"/>
      <c r="F8" s="3"/>
      <c r="G8" s="4">
        <f t="shared" si="0"/>
        <v>0</v>
      </c>
      <c r="H8" s="4">
        <f t="shared" si="1"/>
        <v>0</v>
      </c>
      <c r="I8" s="4">
        <f t="shared" si="2"/>
        <v>0</v>
      </c>
    </row>
    <row r="9" spans="1:9" x14ac:dyDescent="0.25">
      <c r="A9" s="3"/>
      <c r="B9" s="3" t="s">
        <v>25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26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27</v>
      </c>
      <c r="C11" s="3"/>
      <c r="D11" s="3"/>
      <c r="E11" s="3"/>
      <c r="F11" s="3"/>
      <c r="G11" s="4">
        <f t="shared" si="0"/>
        <v>0</v>
      </c>
      <c r="H11" s="4">
        <f t="shared" si="1"/>
        <v>0</v>
      </c>
      <c r="I11" s="4">
        <f t="shared" si="2"/>
        <v>0</v>
      </c>
    </row>
    <row r="12" spans="1:9" x14ac:dyDescent="0.25">
      <c r="A12" s="3"/>
      <c r="B12" s="3" t="s">
        <v>28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29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85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86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89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31</v>
      </c>
      <c r="C17" s="3">
        <v>12</v>
      </c>
      <c r="D17" s="3">
        <v>0</v>
      </c>
      <c r="E17" s="3">
        <v>1</v>
      </c>
      <c r="F17" s="3">
        <v>6</v>
      </c>
      <c r="G17" s="4">
        <f t="shared" si="0"/>
        <v>1.6</v>
      </c>
      <c r="H17" s="4">
        <f t="shared" si="1"/>
        <v>12</v>
      </c>
      <c r="I17" s="4">
        <f t="shared" si="2"/>
        <v>19.200000000000003</v>
      </c>
    </row>
    <row r="18" spans="1:9" x14ac:dyDescent="0.25">
      <c r="A18" s="3"/>
      <c r="B18" s="3" t="s">
        <v>32</v>
      </c>
      <c r="C18" s="11"/>
      <c r="D18" s="11"/>
      <c r="E18" s="11"/>
      <c r="F18" s="11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33</v>
      </c>
      <c r="C19" s="3"/>
      <c r="D19" s="3"/>
      <c r="E19" s="3"/>
      <c r="F19" s="19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87</v>
      </c>
      <c r="C20" s="3"/>
      <c r="D20" s="3"/>
      <c r="E20" s="3"/>
      <c r="F20" s="19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88</v>
      </c>
      <c r="C21" s="3"/>
      <c r="D21" s="3"/>
      <c r="E21" s="3"/>
      <c r="F21" s="19"/>
      <c r="G21" s="4">
        <f t="shared" si="0"/>
        <v>0</v>
      </c>
      <c r="H21" s="4">
        <f t="shared" si="1"/>
        <v>0</v>
      </c>
      <c r="I21" s="4">
        <f t="shared" si="2"/>
        <v>0</v>
      </c>
    </row>
    <row r="22" spans="1:9" x14ac:dyDescent="0.25">
      <c r="A22" s="3"/>
      <c r="B22" s="3" t="s">
        <v>50</v>
      </c>
      <c r="C22" s="3"/>
      <c r="D22" s="3"/>
      <c r="E22" s="3"/>
      <c r="F22" s="19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56</v>
      </c>
      <c r="C23" s="3"/>
      <c r="D23" s="3"/>
      <c r="E23" s="3"/>
      <c r="F23" s="19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>
        <v>7</v>
      </c>
      <c r="B24" s="3" t="s">
        <v>61</v>
      </c>
      <c r="C24" s="3"/>
      <c r="D24" s="3"/>
      <c r="E24" s="3"/>
      <c r="F24" s="19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/>
      <c r="B25" s="3" t="s">
        <v>62</v>
      </c>
      <c r="C25" s="3"/>
      <c r="D25" s="3"/>
      <c r="E25" s="3"/>
      <c r="F25" s="19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38</v>
      </c>
      <c r="C26" s="3"/>
      <c r="D26" s="3"/>
      <c r="E26" s="3"/>
      <c r="F26" s="19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>
        <v>8</v>
      </c>
      <c r="B27" s="3" t="s">
        <v>39</v>
      </c>
      <c r="C27" s="3"/>
      <c r="D27" s="3"/>
      <c r="E27" s="3"/>
      <c r="F27" s="19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/>
      <c r="B28" s="3" t="s">
        <v>40</v>
      </c>
      <c r="C28" s="3"/>
      <c r="D28" s="3"/>
      <c r="E28" s="3"/>
      <c r="F28" s="19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41</v>
      </c>
      <c r="C29" s="3"/>
      <c r="D29" s="3"/>
      <c r="E29" s="3"/>
      <c r="F29" s="19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>
        <v>9</v>
      </c>
      <c r="B30" s="3" t="s">
        <v>42</v>
      </c>
      <c r="C30" s="3"/>
      <c r="D30" s="3"/>
      <c r="E30" s="3"/>
      <c r="F30" s="19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/>
      <c r="B31" s="3" t="s">
        <v>43</v>
      </c>
      <c r="C31" s="3"/>
      <c r="D31" s="3"/>
      <c r="E31" s="3"/>
      <c r="F31" s="19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44</v>
      </c>
      <c r="C32" s="3"/>
      <c r="D32" s="3"/>
      <c r="E32" s="3"/>
      <c r="F32" s="19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>
        <v>10</v>
      </c>
      <c r="B33" s="3" t="s">
        <v>45</v>
      </c>
      <c r="C33" s="3"/>
      <c r="D33" s="3"/>
      <c r="E33" s="3"/>
      <c r="F33" s="19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/>
      <c r="B34" s="3" t="s">
        <v>45</v>
      </c>
      <c r="C34" s="3"/>
      <c r="D34" s="3"/>
      <c r="E34" s="3"/>
      <c r="F34" s="19"/>
      <c r="G34" s="4"/>
      <c r="H34" s="4">
        <f t="shared" ref="H34:H35" si="3">(C34+D34/10)</f>
        <v>0</v>
      </c>
      <c r="I34" s="3"/>
    </row>
    <row r="35" spans="1:9" x14ac:dyDescent="0.25">
      <c r="A35" s="3"/>
      <c r="B35" s="3" t="s">
        <v>45</v>
      </c>
      <c r="C35" s="3"/>
      <c r="D35" s="3"/>
      <c r="E35" s="3"/>
      <c r="F35" s="19"/>
      <c r="G35" s="4"/>
      <c r="H35" s="4">
        <f t="shared" si="3"/>
        <v>0</v>
      </c>
      <c r="I35" s="3"/>
    </row>
    <row r="36" spans="1:9" x14ac:dyDescent="0.25">
      <c r="A36" s="3"/>
      <c r="B36" s="2" t="s">
        <v>46</v>
      </c>
      <c r="C36" s="3"/>
      <c r="D36" s="3"/>
      <c r="E36" s="3"/>
      <c r="F36" s="19"/>
      <c r="G36" s="3"/>
      <c r="H36" s="11"/>
      <c r="I36" s="4">
        <f>SUM(I4:I21)</f>
        <v>501</v>
      </c>
    </row>
    <row r="37" spans="1:9" x14ac:dyDescent="0.25">
      <c r="A37" s="3"/>
      <c r="B37" s="2" t="s">
        <v>52</v>
      </c>
      <c r="C37" s="3"/>
      <c r="D37" s="3"/>
      <c r="E37" s="3"/>
      <c r="F37" s="19"/>
      <c r="G37" s="3"/>
      <c r="H37" s="11"/>
      <c r="I37" s="4">
        <f>SUM(I22:I29)</f>
        <v>0</v>
      </c>
    </row>
    <row r="38" spans="1:9" x14ac:dyDescent="0.25">
      <c r="A38" s="3"/>
      <c r="B38" s="2" t="s">
        <v>53</v>
      </c>
      <c r="C38" s="3"/>
      <c r="D38" s="3"/>
      <c r="E38" s="3"/>
      <c r="F38" s="19"/>
      <c r="G38" s="3"/>
      <c r="H38" s="11"/>
      <c r="I38" s="13">
        <f>SUM(I30:I32)</f>
        <v>0</v>
      </c>
    </row>
    <row r="39" spans="1:9" x14ac:dyDescent="0.25">
      <c r="A39" s="3"/>
      <c r="B39" s="2" t="s">
        <v>74</v>
      </c>
      <c r="C39" s="3"/>
      <c r="D39" s="3"/>
      <c r="E39" s="3"/>
      <c r="F39" s="19"/>
      <c r="G39" s="3"/>
      <c r="H39" s="11"/>
      <c r="I39" s="13">
        <f>I33+I34+I35</f>
        <v>0</v>
      </c>
    </row>
    <row r="40" spans="1:9" x14ac:dyDescent="0.25">
      <c r="A40" s="3"/>
      <c r="B40" s="2" t="s">
        <v>47</v>
      </c>
      <c r="C40" s="3"/>
      <c r="D40" s="3"/>
      <c r="E40" s="3"/>
      <c r="F40" s="19"/>
      <c r="G40" s="3"/>
      <c r="H40" s="11"/>
      <c r="I40" s="4">
        <f>SUM(I4:I29)</f>
        <v>501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"/>
  <sheetViews>
    <sheetView topLeftCell="A17" workbookViewId="0">
      <selection activeCell="E17" sqref="E17"/>
    </sheetView>
  </sheetViews>
  <sheetFormatPr defaultColWidth="8.7109375" defaultRowHeight="15" customHeight="1" x14ac:dyDescent="0.25"/>
  <cols>
    <col min="1" max="1" width="8.7109375" style="6"/>
    <col min="2" max="2" width="17.42578125" style="6" customWidth="1"/>
    <col min="3" max="6" width="8.7109375" style="6"/>
    <col min="7" max="7" width="9.28515625" style="6" customWidth="1"/>
    <col min="8" max="257" width="8.7109375" style="6"/>
    <col min="258" max="258" width="17.42578125" style="6" customWidth="1"/>
    <col min="259" max="262" width="8.7109375" style="6"/>
    <col min="263" max="263" width="9.28515625" style="6" customWidth="1"/>
    <col min="264" max="513" width="8.7109375" style="6"/>
    <col min="514" max="514" width="17.42578125" style="6" customWidth="1"/>
    <col min="515" max="518" width="8.7109375" style="6"/>
    <col min="519" max="519" width="9.28515625" style="6" customWidth="1"/>
    <col min="520" max="769" width="8.7109375" style="6"/>
    <col min="770" max="770" width="17.42578125" style="6" customWidth="1"/>
    <col min="771" max="774" width="8.7109375" style="6"/>
    <col min="775" max="775" width="9.28515625" style="6" customWidth="1"/>
    <col min="776" max="1025" width="8.7109375" style="6"/>
    <col min="1026" max="1026" width="17.42578125" style="6" customWidth="1"/>
    <col min="1027" max="1030" width="8.7109375" style="6"/>
    <col min="1031" max="1031" width="9.28515625" style="6" customWidth="1"/>
    <col min="1032" max="1281" width="8.7109375" style="6"/>
    <col min="1282" max="1282" width="17.42578125" style="6" customWidth="1"/>
    <col min="1283" max="1286" width="8.7109375" style="6"/>
    <col min="1287" max="1287" width="9.28515625" style="6" customWidth="1"/>
    <col min="1288" max="1537" width="8.7109375" style="6"/>
    <col min="1538" max="1538" width="17.42578125" style="6" customWidth="1"/>
    <col min="1539" max="1542" width="8.7109375" style="6"/>
    <col min="1543" max="1543" width="9.28515625" style="6" customWidth="1"/>
    <col min="1544" max="1793" width="8.7109375" style="6"/>
    <col min="1794" max="1794" width="17.42578125" style="6" customWidth="1"/>
    <col min="1795" max="1798" width="8.7109375" style="6"/>
    <col min="1799" max="1799" width="9.28515625" style="6" customWidth="1"/>
    <col min="1800" max="2049" width="8.7109375" style="6"/>
    <col min="2050" max="2050" width="17.42578125" style="6" customWidth="1"/>
    <col min="2051" max="2054" width="8.7109375" style="6"/>
    <col min="2055" max="2055" width="9.28515625" style="6" customWidth="1"/>
    <col min="2056" max="2305" width="8.7109375" style="6"/>
    <col min="2306" max="2306" width="17.42578125" style="6" customWidth="1"/>
    <col min="2307" max="2310" width="8.7109375" style="6"/>
    <col min="2311" max="2311" width="9.28515625" style="6" customWidth="1"/>
    <col min="2312" max="2561" width="8.7109375" style="6"/>
    <col min="2562" max="2562" width="17.42578125" style="6" customWidth="1"/>
    <col min="2563" max="2566" width="8.7109375" style="6"/>
    <col min="2567" max="2567" width="9.28515625" style="6" customWidth="1"/>
    <col min="2568" max="2817" width="8.7109375" style="6"/>
    <col min="2818" max="2818" width="17.42578125" style="6" customWidth="1"/>
    <col min="2819" max="2822" width="8.7109375" style="6"/>
    <col min="2823" max="2823" width="9.28515625" style="6" customWidth="1"/>
    <col min="2824" max="3073" width="8.7109375" style="6"/>
    <col min="3074" max="3074" width="17.42578125" style="6" customWidth="1"/>
    <col min="3075" max="3078" width="8.7109375" style="6"/>
    <col min="3079" max="3079" width="9.28515625" style="6" customWidth="1"/>
    <col min="3080" max="3329" width="8.7109375" style="6"/>
    <col min="3330" max="3330" width="17.42578125" style="6" customWidth="1"/>
    <col min="3331" max="3334" width="8.7109375" style="6"/>
    <col min="3335" max="3335" width="9.28515625" style="6" customWidth="1"/>
    <col min="3336" max="3585" width="8.7109375" style="6"/>
    <col min="3586" max="3586" width="17.42578125" style="6" customWidth="1"/>
    <col min="3587" max="3590" width="8.7109375" style="6"/>
    <col min="3591" max="3591" width="9.28515625" style="6" customWidth="1"/>
    <col min="3592" max="3841" width="8.7109375" style="6"/>
    <col min="3842" max="3842" width="17.42578125" style="6" customWidth="1"/>
    <col min="3843" max="3846" width="8.7109375" style="6"/>
    <col min="3847" max="3847" width="9.28515625" style="6" customWidth="1"/>
    <col min="3848" max="4097" width="8.7109375" style="6"/>
    <col min="4098" max="4098" width="17.42578125" style="6" customWidth="1"/>
    <col min="4099" max="4102" width="8.7109375" style="6"/>
    <col min="4103" max="4103" width="9.28515625" style="6" customWidth="1"/>
    <col min="4104" max="4353" width="8.7109375" style="6"/>
    <col min="4354" max="4354" width="17.42578125" style="6" customWidth="1"/>
    <col min="4355" max="4358" width="8.7109375" style="6"/>
    <col min="4359" max="4359" width="9.28515625" style="6" customWidth="1"/>
    <col min="4360" max="4609" width="8.7109375" style="6"/>
    <col min="4610" max="4610" width="17.42578125" style="6" customWidth="1"/>
    <col min="4611" max="4614" width="8.7109375" style="6"/>
    <col min="4615" max="4615" width="9.28515625" style="6" customWidth="1"/>
    <col min="4616" max="4865" width="8.7109375" style="6"/>
    <col min="4866" max="4866" width="17.42578125" style="6" customWidth="1"/>
    <col min="4867" max="4870" width="8.7109375" style="6"/>
    <col min="4871" max="4871" width="9.28515625" style="6" customWidth="1"/>
    <col min="4872" max="5121" width="8.7109375" style="6"/>
    <col min="5122" max="5122" width="17.42578125" style="6" customWidth="1"/>
    <col min="5123" max="5126" width="8.7109375" style="6"/>
    <col min="5127" max="5127" width="9.28515625" style="6" customWidth="1"/>
    <col min="5128" max="5377" width="8.7109375" style="6"/>
    <col min="5378" max="5378" width="17.42578125" style="6" customWidth="1"/>
    <col min="5379" max="5382" width="8.7109375" style="6"/>
    <col min="5383" max="5383" width="9.28515625" style="6" customWidth="1"/>
    <col min="5384" max="5633" width="8.7109375" style="6"/>
    <col min="5634" max="5634" width="17.42578125" style="6" customWidth="1"/>
    <col min="5635" max="5638" width="8.7109375" style="6"/>
    <col min="5639" max="5639" width="9.28515625" style="6" customWidth="1"/>
    <col min="5640" max="5889" width="8.7109375" style="6"/>
    <col min="5890" max="5890" width="17.42578125" style="6" customWidth="1"/>
    <col min="5891" max="5894" width="8.7109375" style="6"/>
    <col min="5895" max="5895" width="9.28515625" style="6" customWidth="1"/>
    <col min="5896" max="6145" width="8.7109375" style="6"/>
    <col min="6146" max="6146" width="17.42578125" style="6" customWidth="1"/>
    <col min="6147" max="6150" width="8.7109375" style="6"/>
    <col min="6151" max="6151" width="9.28515625" style="6" customWidth="1"/>
    <col min="6152" max="6401" width="8.7109375" style="6"/>
    <col min="6402" max="6402" width="17.42578125" style="6" customWidth="1"/>
    <col min="6403" max="6406" width="8.7109375" style="6"/>
    <col min="6407" max="6407" width="9.28515625" style="6" customWidth="1"/>
    <col min="6408" max="6657" width="8.7109375" style="6"/>
    <col min="6658" max="6658" width="17.42578125" style="6" customWidth="1"/>
    <col min="6659" max="6662" width="8.7109375" style="6"/>
    <col min="6663" max="6663" width="9.28515625" style="6" customWidth="1"/>
    <col min="6664" max="6913" width="8.7109375" style="6"/>
    <col min="6914" max="6914" width="17.42578125" style="6" customWidth="1"/>
    <col min="6915" max="6918" width="8.7109375" style="6"/>
    <col min="6919" max="6919" width="9.28515625" style="6" customWidth="1"/>
    <col min="6920" max="7169" width="8.7109375" style="6"/>
    <col min="7170" max="7170" width="17.42578125" style="6" customWidth="1"/>
    <col min="7171" max="7174" width="8.7109375" style="6"/>
    <col min="7175" max="7175" width="9.28515625" style="6" customWidth="1"/>
    <col min="7176" max="7425" width="8.7109375" style="6"/>
    <col min="7426" max="7426" width="17.42578125" style="6" customWidth="1"/>
    <col min="7427" max="7430" width="8.7109375" style="6"/>
    <col min="7431" max="7431" width="9.28515625" style="6" customWidth="1"/>
    <col min="7432" max="7681" width="8.7109375" style="6"/>
    <col min="7682" max="7682" width="17.42578125" style="6" customWidth="1"/>
    <col min="7683" max="7686" width="8.7109375" style="6"/>
    <col min="7687" max="7687" width="9.28515625" style="6" customWidth="1"/>
    <col min="7688" max="7937" width="8.7109375" style="6"/>
    <col min="7938" max="7938" width="17.42578125" style="6" customWidth="1"/>
    <col min="7939" max="7942" width="8.7109375" style="6"/>
    <col min="7943" max="7943" width="9.28515625" style="6" customWidth="1"/>
    <col min="7944" max="8193" width="8.7109375" style="6"/>
    <col min="8194" max="8194" width="17.42578125" style="6" customWidth="1"/>
    <col min="8195" max="8198" width="8.7109375" style="6"/>
    <col min="8199" max="8199" width="9.28515625" style="6" customWidth="1"/>
    <col min="8200" max="8449" width="8.7109375" style="6"/>
    <col min="8450" max="8450" width="17.42578125" style="6" customWidth="1"/>
    <col min="8451" max="8454" width="8.7109375" style="6"/>
    <col min="8455" max="8455" width="9.28515625" style="6" customWidth="1"/>
    <col min="8456" max="8705" width="8.7109375" style="6"/>
    <col min="8706" max="8706" width="17.42578125" style="6" customWidth="1"/>
    <col min="8707" max="8710" width="8.7109375" style="6"/>
    <col min="8711" max="8711" width="9.28515625" style="6" customWidth="1"/>
    <col min="8712" max="8961" width="8.7109375" style="6"/>
    <col min="8962" max="8962" width="17.42578125" style="6" customWidth="1"/>
    <col min="8963" max="8966" width="8.7109375" style="6"/>
    <col min="8967" max="8967" width="9.28515625" style="6" customWidth="1"/>
    <col min="8968" max="9217" width="8.7109375" style="6"/>
    <col min="9218" max="9218" width="17.42578125" style="6" customWidth="1"/>
    <col min="9219" max="9222" width="8.7109375" style="6"/>
    <col min="9223" max="9223" width="9.28515625" style="6" customWidth="1"/>
    <col min="9224" max="9473" width="8.7109375" style="6"/>
    <col min="9474" max="9474" width="17.42578125" style="6" customWidth="1"/>
    <col min="9475" max="9478" width="8.7109375" style="6"/>
    <col min="9479" max="9479" width="9.28515625" style="6" customWidth="1"/>
    <col min="9480" max="9729" width="8.7109375" style="6"/>
    <col min="9730" max="9730" width="17.42578125" style="6" customWidth="1"/>
    <col min="9731" max="9734" width="8.7109375" style="6"/>
    <col min="9735" max="9735" width="9.28515625" style="6" customWidth="1"/>
    <col min="9736" max="9985" width="8.7109375" style="6"/>
    <col min="9986" max="9986" width="17.42578125" style="6" customWidth="1"/>
    <col min="9987" max="9990" width="8.7109375" style="6"/>
    <col min="9991" max="9991" width="9.28515625" style="6" customWidth="1"/>
    <col min="9992" max="10241" width="8.7109375" style="6"/>
    <col min="10242" max="10242" width="17.42578125" style="6" customWidth="1"/>
    <col min="10243" max="10246" width="8.7109375" style="6"/>
    <col min="10247" max="10247" width="9.28515625" style="6" customWidth="1"/>
    <col min="10248" max="10497" width="8.7109375" style="6"/>
    <col min="10498" max="10498" width="17.42578125" style="6" customWidth="1"/>
    <col min="10499" max="10502" width="8.7109375" style="6"/>
    <col min="10503" max="10503" width="9.28515625" style="6" customWidth="1"/>
    <col min="10504" max="10753" width="8.7109375" style="6"/>
    <col min="10754" max="10754" width="17.42578125" style="6" customWidth="1"/>
    <col min="10755" max="10758" width="8.7109375" style="6"/>
    <col min="10759" max="10759" width="9.28515625" style="6" customWidth="1"/>
    <col min="10760" max="11009" width="8.7109375" style="6"/>
    <col min="11010" max="11010" width="17.42578125" style="6" customWidth="1"/>
    <col min="11011" max="11014" width="8.7109375" style="6"/>
    <col min="11015" max="11015" width="9.28515625" style="6" customWidth="1"/>
    <col min="11016" max="11265" width="8.7109375" style="6"/>
    <col min="11266" max="11266" width="17.42578125" style="6" customWidth="1"/>
    <col min="11267" max="11270" width="8.7109375" style="6"/>
    <col min="11271" max="11271" width="9.28515625" style="6" customWidth="1"/>
    <col min="11272" max="11521" width="8.7109375" style="6"/>
    <col min="11522" max="11522" width="17.42578125" style="6" customWidth="1"/>
    <col min="11523" max="11526" width="8.7109375" style="6"/>
    <col min="11527" max="11527" width="9.28515625" style="6" customWidth="1"/>
    <col min="11528" max="11777" width="8.7109375" style="6"/>
    <col min="11778" max="11778" width="17.42578125" style="6" customWidth="1"/>
    <col min="11779" max="11782" width="8.7109375" style="6"/>
    <col min="11783" max="11783" width="9.28515625" style="6" customWidth="1"/>
    <col min="11784" max="12033" width="8.7109375" style="6"/>
    <col min="12034" max="12034" width="17.42578125" style="6" customWidth="1"/>
    <col min="12035" max="12038" width="8.7109375" style="6"/>
    <col min="12039" max="12039" width="9.28515625" style="6" customWidth="1"/>
    <col min="12040" max="12289" width="8.7109375" style="6"/>
    <col min="12290" max="12290" width="17.42578125" style="6" customWidth="1"/>
    <col min="12291" max="12294" width="8.7109375" style="6"/>
    <col min="12295" max="12295" width="9.28515625" style="6" customWidth="1"/>
    <col min="12296" max="12545" width="8.7109375" style="6"/>
    <col min="12546" max="12546" width="17.42578125" style="6" customWidth="1"/>
    <col min="12547" max="12550" width="8.7109375" style="6"/>
    <col min="12551" max="12551" width="9.28515625" style="6" customWidth="1"/>
    <col min="12552" max="12801" width="8.7109375" style="6"/>
    <col min="12802" max="12802" width="17.42578125" style="6" customWidth="1"/>
    <col min="12803" max="12806" width="8.7109375" style="6"/>
    <col min="12807" max="12807" width="9.28515625" style="6" customWidth="1"/>
    <col min="12808" max="13057" width="8.7109375" style="6"/>
    <col min="13058" max="13058" width="17.42578125" style="6" customWidth="1"/>
    <col min="13059" max="13062" width="8.7109375" style="6"/>
    <col min="13063" max="13063" width="9.28515625" style="6" customWidth="1"/>
    <col min="13064" max="13313" width="8.7109375" style="6"/>
    <col min="13314" max="13314" width="17.42578125" style="6" customWidth="1"/>
    <col min="13315" max="13318" width="8.7109375" style="6"/>
    <col min="13319" max="13319" width="9.28515625" style="6" customWidth="1"/>
    <col min="13320" max="13569" width="8.7109375" style="6"/>
    <col min="13570" max="13570" width="17.42578125" style="6" customWidth="1"/>
    <col min="13571" max="13574" width="8.7109375" style="6"/>
    <col min="13575" max="13575" width="9.28515625" style="6" customWidth="1"/>
    <col min="13576" max="13825" width="8.7109375" style="6"/>
    <col min="13826" max="13826" width="17.42578125" style="6" customWidth="1"/>
    <col min="13827" max="13830" width="8.7109375" style="6"/>
    <col min="13831" max="13831" width="9.28515625" style="6" customWidth="1"/>
    <col min="13832" max="14081" width="8.7109375" style="6"/>
    <col min="14082" max="14082" width="17.42578125" style="6" customWidth="1"/>
    <col min="14083" max="14086" width="8.7109375" style="6"/>
    <col min="14087" max="14087" width="9.28515625" style="6" customWidth="1"/>
    <col min="14088" max="14337" width="8.7109375" style="6"/>
    <col min="14338" max="14338" width="17.42578125" style="6" customWidth="1"/>
    <col min="14339" max="14342" width="8.7109375" style="6"/>
    <col min="14343" max="14343" width="9.28515625" style="6" customWidth="1"/>
    <col min="14344" max="14593" width="8.7109375" style="6"/>
    <col min="14594" max="14594" width="17.42578125" style="6" customWidth="1"/>
    <col min="14595" max="14598" width="8.7109375" style="6"/>
    <col min="14599" max="14599" width="9.28515625" style="6" customWidth="1"/>
    <col min="14600" max="14849" width="8.7109375" style="6"/>
    <col min="14850" max="14850" width="17.42578125" style="6" customWidth="1"/>
    <col min="14851" max="14854" width="8.7109375" style="6"/>
    <col min="14855" max="14855" width="9.28515625" style="6" customWidth="1"/>
    <col min="14856" max="15105" width="8.7109375" style="6"/>
    <col min="15106" max="15106" width="17.42578125" style="6" customWidth="1"/>
    <col min="15107" max="15110" width="8.7109375" style="6"/>
    <col min="15111" max="15111" width="9.28515625" style="6" customWidth="1"/>
    <col min="15112" max="15361" width="8.7109375" style="6"/>
    <col min="15362" max="15362" width="17.42578125" style="6" customWidth="1"/>
    <col min="15363" max="15366" width="8.7109375" style="6"/>
    <col min="15367" max="15367" width="9.28515625" style="6" customWidth="1"/>
    <col min="15368" max="15617" width="8.7109375" style="6"/>
    <col min="15618" max="15618" width="17.42578125" style="6" customWidth="1"/>
    <col min="15619" max="15622" width="8.7109375" style="6"/>
    <col min="15623" max="15623" width="9.28515625" style="6" customWidth="1"/>
    <col min="15624" max="15873" width="8.7109375" style="6"/>
    <col min="15874" max="15874" width="17.42578125" style="6" customWidth="1"/>
    <col min="15875" max="15878" width="8.7109375" style="6"/>
    <col min="15879" max="15879" width="9.28515625" style="6" customWidth="1"/>
    <col min="15880" max="16129" width="8.7109375" style="6"/>
    <col min="16130" max="16130" width="17.42578125" style="6" customWidth="1"/>
    <col min="16131" max="16134" width="8.7109375" style="6"/>
    <col min="16135" max="16135" width="9.28515625" style="6" customWidth="1"/>
    <col min="16136" max="16384" width="8.7109375" style="6"/>
  </cols>
  <sheetData>
    <row r="1" spans="1:19" ht="15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19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5"/>
    </row>
    <row r="3" spans="1:19" ht="15" customHeight="1" x14ac:dyDescent="0.25">
      <c r="A3" s="109" t="s">
        <v>20</v>
      </c>
      <c r="B3" s="109" t="s">
        <v>12</v>
      </c>
      <c r="C3" s="110" t="s">
        <v>13</v>
      </c>
      <c r="D3" s="111"/>
      <c r="E3" s="109" t="s">
        <v>16</v>
      </c>
      <c r="F3" s="109"/>
      <c r="G3" s="109" t="s">
        <v>18</v>
      </c>
      <c r="H3" s="109" t="s">
        <v>17</v>
      </c>
      <c r="I3" s="109" t="s">
        <v>19</v>
      </c>
    </row>
    <row r="4" spans="1:19" ht="15" customHeight="1" x14ac:dyDescent="0.25">
      <c r="A4" s="109"/>
      <c r="B4" s="109"/>
      <c r="C4" s="8" t="s">
        <v>14</v>
      </c>
      <c r="D4" s="8" t="s">
        <v>15</v>
      </c>
      <c r="E4" s="8" t="s">
        <v>14</v>
      </c>
      <c r="F4" s="8" t="s">
        <v>15</v>
      </c>
      <c r="G4" s="109"/>
      <c r="H4" s="109"/>
      <c r="I4" s="109"/>
    </row>
    <row r="5" spans="1:19" ht="15" customHeight="1" x14ac:dyDescent="0.25">
      <c r="A5" s="9">
        <v>1</v>
      </c>
      <c r="B5" s="9" t="s">
        <v>21</v>
      </c>
      <c r="C5" s="9"/>
      <c r="D5" s="9"/>
      <c r="E5" s="9"/>
      <c r="F5" s="9"/>
      <c r="G5" s="10">
        <f>E5+F5</f>
        <v>0</v>
      </c>
      <c r="H5" s="10">
        <f>(C5+D5)</f>
        <v>0</v>
      </c>
      <c r="I5" s="10">
        <f>G5*H5</f>
        <v>0</v>
      </c>
      <c r="J5" s="5"/>
    </row>
    <row r="6" spans="1:19" ht="15" customHeight="1" x14ac:dyDescent="0.25">
      <c r="A6" s="9"/>
      <c r="B6" s="9" t="s">
        <v>49</v>
      </c>
      <c r="C6" s="9"/>
      <c r="D6" s="9"/>
      <c r="E6" s="9"/>
      <c r="F6" s="9"/>
      <c r="G6" s="10">
        <f t="shared" ref="G6:G32" si="0">E6+F6</f>
        <v>0</v>
      </c>
      <c r="H6" s="10">
        <f t="shared" ref="H6:H32" si="1">(C6+D6)</f>
        <v>0</v>
      </c>
      <c r="I6" s="10">
        <f>G6*H6</f>
        <v>0</v>
      </c>
      <c r="J6" s="5"/>
    </row>
    <row r="7" spans="1:19" ht="15" customHeight="1" x14ac:dyDescent="0.25">
      <c r="A7" s="9">
        <v>2</v>
      </c>
      <c r="B7" s="9" t="s">
        <v>22</v>
      </c>
      <c r="C7" s="9"/>
      <c r="D7" s="9"/>
      <c r="E7" s="9"/>
      <c r="F7" s="9"/>
      <c r="G7" s="10">
        <f t="shared" si="0"/>
        <v>0</v>
      </c>
      <c r="H7" s="10">
        <f t="shared" si="1"/>
        <v>0</v>
      </c>
      <c r="I7" s="10">
        <f t="shared" ref="I7:I32" si="2">G7*H7</f>
        <v>0</v>
      </c>
      <c r="J7" s="5"/>
      <c r="K7" s="14"/>
      <c r="L7" s="14"/>
      <c r="M7" s="14"/>
      <c r="N7" s="14"/>
      <c r="O7" s="14"/>
      <c r="P7" s="14"/>
      <c r="Q7" s="14"/>
      <c r="R7" s="14"/>
      <c r="S7" s="14"/>
    </row>
    <row r="8" spans="1:19" ht="15" customHeight="1" x14ac:dyDescent="0.25">
      <c r="A8" s="9">
        <v>3</v>
      </c>
      <c r="B8" s="9" t="s">
        <v>23</v>
      </c>
      <c r="C8" s="9"/>
      <c r="D8" s="9"/>
      <c r="E8" s="9"/>
      <c r="F8" s="9"/>
      <c r="G8" s="10">
        <f t="shared" si="0"/>
        <v>0</v>
      </c>
      <c r="H8" s="10">
        <f t="shared" si="1"/>
        <v>0</v>
      </c>
      <c r="I8" s="10">
        <f t="shared" si="2"/>
        <v>0</v>
      </c>
      <c r="J8" s="5"/>
      <c r="K8" s="18"/>
      <c r="L8" s="18"/>
      <c r="M8" s="18"/>
      <c r="N8" s="18"/>
      <c r="O8" s="18"/>
      <c r="P8" s="18"/>
      <c r="Q8" s="18"/>
      <c r="R8" s="14"/>
      <c r="S8" s="14"/>
    </row>
    <row r="9" spans="1:19" ht="15" customHeight="1" x14ac:dyDescent="0.25">
      <c r="A9" s="9"/>
      <c r="B9" s="9" t="s">
        <v>24</v>
      </c>
      <c r="C9" s="9"/>
      <c r="D9" s="9"/>
      <c r="E9" s="9"/>
      <c r="F9" s="9"/>
      <c r="G9" s="10">
        <f t="shared" si="0"/>
        <v>0</v>
      </c>
      <c r="H9" s="10">
        <f t="shared" si="1"/>
        <v>0</v>
      </c>
      <c r="I9" s="10">
        <f t="shared" si="2"/>
        <v>0</v>
      </c>
      <c r="J9" s="5"/>
      <c r="K9" s="15"/>
      <c r="L9" s="15"/>
      <c r="M9" s="18"/>
      <c r="N9" s="15"/>
      <c r="O9" s="15"/>
      <c r="P9" s="18"/>
      <c r="Q9" s="18"/>
      <c r="R9" s="14"/>
      <c r="S9" s="14"/>
    </row>
    <row r="10" spans="1:19" ht="15" customHeight="1" x14ac:dyDescent="0.25">
      <c r="A10" s="9"/>
      <c r="B10" s="9" t="s">
        <v>25</v>
      </c>
      <c r="C10" s="9"/>
      <c r="D10" s="9"/>
      <c r="E10" s="9"/>
      <c r="F10" s="9"/>
      <c r="G10" s="10">
        <f t="shared" si="0"/>
        <v>0</v>
      </c>
      <c r="H10" s="10">
        <f t="shared" si="1"/>
        <v>0</v>
      </c>
      <c r="I10" s="10">
        <f t="shared" si="2"/>
        <v>0</v>
      </c>
      <c r="J10" s="5"/>
      <c r="K10" s="16"/>
      <c r="L10" s="16"/>
      <c r="M10" s="17"/>
      <c r="N10" s="16"/>
      <c r="O10" s="16"/>
      <c r="P10" s="17"/>
      <c r="Q10" s="17"/>
      <c r="R10" s="14"/>
      <c r="S10" s="14"/>
    </row>
    <row r="11" spans="1:19" ht="15" customHeight="1" x14ac:dyDescent="0.25">
      <c r="A11" s="9"/>
      <c r="B11" s="9" t="s">
        <v>26</v>
      </c>
      <c r="C11" s="9"/>
      <c r="D11" s="9"/>
      <c r="E11" s="9"/>
      <c r="F11" s="9"/>
      <c r="G11" s="10">
        <f t="shared" si="0"/>
        <v>0</v>
      </c>
      <c r="H11" s="10">
        <f t="shared" si="1"/>
        <v>0</v>
      </c>
      <c r="I11" s="10">
        <f t="shared" si="2"/>
        <v>0</v>
      </c>
      <c r="J11" s="5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" customHeight="1" x14ac:dyDescent="0.25">
      <c r="A12" s="9">
        <v>4</v>
      </c>
      <c r="B12" s="9" t="s">
        <v>27</v>
      </c>
      <c r="C12" s="9"/>
      <c r="D12" s="9"/>
      <c r="E12" s="9"/>
      <c r="F12" s="9"/>
      <c r="G12" s="10">
        <f t="shared" si="0"/>
        <v>0</v>
      </c>
      <c r="H12" s="10">
        <f t="shared" si="1"/>
        <v>0</v>
      </c>
      <c r="I12" s="10">
        <f t="shared" si="2"/>
        <v>0</v>
      </c>
      <c r="J12" s="5"/>
    </row>
    <row r="13" spans="1:19" ht="15" customHeight="1" x14ac:dyDescent="0.25">
      <c r="A13" s="9"/>
      <c r="B13" s="9" t="s">
        <v>28</v>
      </c>
      <c r="C13" s="9"/>
      <c r="D13" s="9"/>
      <c r="E13" s="9"/>
      <c r="F13" s="9"/>
      <c r="G13" s="10">
        <f t="shared" si="0"/>
        <v>0</v>
      </c>
      <c r="H13" s="10">
        <f t="shared" si="1"/>
        <v>0</v>
      </c>
      <c r="I13" s="10">
        <f t="shared" si="2"/>
        <v>0</v>
      </c>
      <c r="J13" s="5"/>
    </row>
    <row r="14" spans="1:19" ht="15" customHeight="1" x14ac:dyDescent="0.25">
      <c r="A14" s="9"/>
      <c r="B14" s="9" t="s">
        <v>29</v>
      </c>
      <c r="C14" s="9"/>
      <c r="D14" s="9"/>
      <c r="E14" s="9"/>
      <c r="F14" s="9"/>
      <c r="G14" s="10">
        <f t="shared" si="0"/>
        <v>0</v>
      </c>
      <c r="H14" s="10">
        <f t="shared" si="1"/>
        <v>0</v>
      </c>
      <c r="I14" s="10">
        <f t="shared" si="2"/>
        <v>0</v>
      </c>
      <c r="J14" s="5"/>
    </row>
    <row r="15" spans="1:19" ht="15" customHeight="1" x14ac:dyDescent="0.25">
      <c r="A15" s="9"/>
      <c r="B15" s="9" t="s">
        <v>30</v>
      </c>
      <c r="C15" s="9"/>
      <c r="D15" s="9"/>
      <c r="E15" s="9"/>
      <c r="F15" s="9"/>
      <c r="G15" s="10">
        <f t="shared" si="0"/>
        <v>0</v>
      </c>
      <c r="H15" s="10">
        <f t="shared" si="1"/>
        <v>0</v>
      </c>
      <c r="I15" s="10">
        <f t="shared" si="2"/>
        <v>0</v>
      </c>
      <c r="J15" s="5"/>
    </row>
    <row r="16" spans="1:19" ht="15" customHeight="1" x14ac:dyDescent="0.25">
      <c r="A16" s="9">
        <v>5</v>
      </c>
      <c r="B16" s="9" t="s">
        <v>31</v>
      </c>
      <c r="C16" s="9"/>
      <c r="D16" s="9"/>
      <c r="E16" s="9"/>
      <c r="F16" s="9"/>
      <c r="G16" s="10">
        <f t="shared" si="0"/>
        <v>0</v>
      </c>
      <c r="H16" s="10">
        <f t="shared" si="1"/>
        <v>0</v>
      </c>
      <c r="I16" s="10">
        <f t="shared" si="2"/>
        <v>0</v>
      </c>
      <c r="J16" s="5"/>
    </row>
    <row r="17" spans="1:10" ht="15" customHeight="1" x14ac:dyDescent="0.25">
      <c r="A17" s="9"/>
      <c r="B17" s="9" t="s">
        <v>32</v>
      </c>
      <c r="C17" s="11"/>
      <c r="D17" s="11"/>
      <c r="E17" s="11"/>
      <c r="F17" s="11"/>
      <c r="G17" s="10">
        <f t="shared" si="0"/>
        <v>0</v>
      </c>
      <c r="H17" s="10">
        <f t="shared" si="1"/>
        <v>0</v>
      </c>
      <c r="I17" s="10">
        <f t="shared" si="2"/>
        <v>0</v>
      </c>
      <c r="J17" s="5"/>
    </row>
    <row r="18" spans="1:10" ht="15" customHeight="1" x14ac:dyDescent="0.25">
      <c r="A18" s="9"/>
      <c r="B18" s="9" t="s">
        <v>33</v>
      </c>
      <c r="C18" s="9"/>
      <c r="D18" s="9"/>
      <c r="E18" s="9"/>
      <c r="F18" s="12"/>
      <c r="G18" s="10">
        <f t="shared" si="0"/>
        <v>0</v>
      </c>
      <c r="H18" s="10">
        <f t="shared" si="1"/>
        <v>0</v>
      </c>
      <c r="I18" s="10">
        <f t="shared" si="2"/>
        <v>0</v>
      </c>
      <c r="J18" s="5"/>
    </row>
    <row r="19" spans="1:10" ht="15" customHeight="1" x14ac:dyDescent="0.25">
      <c r="A19" s="9">
        <v>6</v>
      </c>
      <c r="B19" s="9" t="s">
        <v>34</v>
      </c>
      <c r="C19" s="9"/>
      <c r="D19" s="9"/>
      <c r="E19" s="9"/>
      <c r="F19" s="12"/>
      <c r="G19" s="10">
        <f t="shared" si="0"/>
        <v>0</v>
      </c>
      <c r="H19" s="10">
        <f t="shared" si="1"/>
        <v>0</v>
      </c>
      <c r="I19" s="10">
        <f t="shared" si="2"/>
        <v>0</v>
      </c>
      <c r="J19" s="5"/>
    </row>
    <row r="20" spans="1:10" ht="15" customHeight="1" x14ac:dyDescent="0.25">
      <c r="A20" s="9"/>
      <c r="B20" s="9" t="s">
        <v>35</v>
      </c>
      <c r="C20" s="9"/>
      <c r="D20" s="9"/>
      <c r="E20" s="9"/>
      <c r="F20" s="12"/>
      <c r="G20" s="10">
        <f t="shared" si="0"/>
        <v>0</v>
      </c>
      <c r="H20" s="10">
        <f t="shared" si="1"/>
        <v>0</v>
      </c>
      <c r="I20" s="10">
        <f t="shared" si="2"/>
        <v>0</v>
      </c>
      <c r="J20" s="5"/>
    </row>
    <row r="21" spans="1:10" ht="15" customHeight="1" x14ac:dyDescent="0.25">
      <c r="A21" s="9"/>
      <c r="B21" s="9" t="s">
        <v>50</v>
      </c>
      <c r="C21" s="9"/>
      <c r="D21" s="9"/>
      <c r="E21" s="9"/>
      <c r="F21" s="12"/>
      <c r="G21" s="10">
        <f t="shared" si="0"/>
        <v>0</v>
      </c>
      <c r="H21" s="10">
        <f t="shared" si="1"/>
        <v>0</v>
      </c>
      <c r="I21" s="10">
        <f t="shared" si="2"/>
        <v>0</v>
      </c>
      <c r="J21" s="5"/>
    </row>
    <row r="22" spans="1:10" ht="15" customHeight="1" x14ac:dyDescent="0.25">
      <c r="A22" s="9"/>
      <c r="B22" s="9" t="s">
        <v>51</v>
      </c>
      <c r="C22" s="9"/>
      <c r="D22" s="9"/>
      <c r="E22" s="9"/>
      <c r="F22" s="12"/>
      <c r="G22" s="10">
        <f t="shared" si="0"/>
        <v>0</v>
      </c>
      <c r="H22" s="10">
        <f t="shared" si="1"/>
        <v>0</v>
      </c>
      <c r="I22" s="10">
        <f t="shared" si="2"/>
        <v>0</v>
      </c>
      <c r="J22" s="5"/>
    </row>
    <row r="23" spans="1:10" ht="15" customHeight="1" x14ac:dyDescent="0.25">
      <c r="A23" s="9">
        <v>7</v>
      </c>
      <c r="B23" s="9" t="s">
        <v>36</v>
      </c>
      <c r="C23" s="9"/>
      <c r="D23" s="9"/>
      <c r="E23" s="9"/>
      <c r="F23" s="12"/>
      <c r="G23" s="10">
        <f t="shared" si="0"/>
        <v>0</v>
      </c>
      <c r="H23" s="10">
        <f t="shared" si="1"/>
        <v>0</v>
      </c>
      <c r="I23" s="10">
        <f t="shared" si="2"/>
        <v>0</v>
      </c>
      <c r="J23" s="5"/>
    </row>
    <row r="24" spans="1:10" ht="15" customHeight="1" x14ac:dyDescent="0.25">
      <c r="A24" s="9"/>
      <c r="B24" s="9" t="s">
        <v>37</v>
      </c>
      <c r="C24" s="9"/>
      <c r="D24" s="9"/>
      <c r="E24" s="9"/>
      <c r="F24" s="12"/>
      <c r="G24" s="10">
        <f t="shared" si="0"/>
        <v>0</v>
      </c>
      <c r="H24" s="10">
        <f t="shared" si="1"/>
        <v>0</v>
      </c>
      <c r="I24" s="10">
        <f t="shared" si="2"/>
        <v>0</v>
      </c>
      <c r="J24" s="5"/>
    </row>
    <row r="25" spans="1:10" ht="15" customHeight="1" x14ac:dyDescent="0.25">
      <c r="A25" s="9"/>
      <c r="B25" s="9" t="s">
        <v>38</v>
      </c>
      <c r="C25" s="9"/>
      <c r="D25" s="9"/>
      <c r="E25" s="9"/>
      <c r="F25" s="12"/>
      <c r="G25" s="10">
        <f t="shared" si="0"/>
        <v>0</v>
      </c>
      <c r="H25" s="10">
        <f t="shared" si="1"/>
        <v>0</v>
      </c>
      <c r="I25" s="10">
        <f t="shared" si="2"/>
        <v>0</v>
      </c>
      <c r="J25" s="5"/>
    </row>
    <row r="26" spans="1:10" ht="15" customHeight="1" x14ac:dyDescent="0.25">
      <c r="A26" s="9">
        <v>8</v>
      </c>
      <c r="B26" s="9" t="s">
        <v>39</v>
      </c>
      <c r="C26" s="9"/>
      <c r="D26" s="9"/>
      <c r="E26" s="9"/>
      <c r="F26" s="12"/>
      <c r="G26" s="10">
        <f t="shared" si="0"/>
        <v>0</v>
      </c>
      <c r="H26" s="10">
        <f t="shared" si="1"/>
        <v>0</v>
      </c>
      <c r="I26" s="10">
        <f t="shared" si="2"/>
        <v>0</v>
      </c>
      <c r="J26" s="5"/>
    </row>
    <row r="27" spans="1:10" ht="15" customHeight="1" x14ac:dyDescent="0.25">
      <c r="A27" s="9"/>
      <c r="B27" s="9" t="s">
        <v>40</v>
      </c>
      <c r="C27" s="9"/>
      <c r="D27" s="9"/>
      <c r="E27" s="9"/>
      <c r="F27" s="12"/>
      <c r="G27" s="10">
        <f t="shared" si="0"/>
        <v>0</v>
      </c>
      <c r="H27" s="10">
        <f t="shared" si="1"/>
        <v>0</v>
      </c>
      <c r="I27" s="10">
        <f t="shared" si="2"/>
        <v>0</v>
      </c>
      <c r="J27" s="5"/>
    </row>
    <row r="28" spans="1:10" ht="15" customHeight="1" x14ac:dyDescent="0.25">
      <c r="A28" s="9"/>
      <c r="B28" s="9" t="s">
        <v>41</v>
      </c>
      <c r="C28" s="9"/>
      <c r="D28" s="9"/>
      <c r="E28" s="9"/>
      <c r="F28" s="12"/>
      <c r="G28" s="10">
        <f t="shared" si="0"/>
        <v>0</v>
      </c>
      <c r="H28" s="10">
        <f t="shared" si="1"/>
        <v>0</v>
      </c>
      <c r="I28" s="10">
        <f t="shared" si="2"/>
        <v>0</v>
      </c>
      <c r="J28" s="5"/>
    </row>
    <row r="29" spans="1:10" ht="15" customHeight="1" x14ac:dyDescent="0.25">
      <c r="A29" s="9">
        <v>9</v>
      </c>
      <c r="B29" s="9" t="s">
        <v>42</v>
      </c>
      <c r="C29" s="9"/>
      <c r="D29" s="9"/>
      <c r="E29" s="9"/>
      <c r="F29" s="12"/>
      <c r="G29" s="10">
        <f t="shared" si="0"/>
        <v>0</v>
      </c>
      <c r="H29" s="10">
        <f t="shared" si="1"/>
        <v>0</v>
      </c>
      <c r="I29" s="10">
        <f t="shared" si="2"/>
        <v>0</v>
      </c>
      <c r="J29" s="5"/>
    </row>
    <row r="30" spans="1:10" ht="15" customHeight="1" x14ac:dyDescent="0.25">
      <c r="A30" s="9"/>
      <c r="B30" s="9" t="s">
        <v>43</v>
      </c>
      <c r="C30" s="9"/>
      <c r="D30" s="9"/>
      <c r="E30" s="9"/>
      <c r="F30" s="12"/>
      <c r="G30" s="10">
        <f t="shared" si="0"/>
        <v>0</v>
      </c>
      <c r="H30" s="10">
        <f t="shared" si="1"/>
        <v>0</v>
      </c>
      <c r="I30" s="10">
        <f t="shared" si="2"/>
        <v>0</v>
      </c>
      <c r="J30" s="5"/>
    </row>
    <row r="31" spans="1:10" ht="15" customHeight="1" x14ac:dyDescent="0.25">
      <c r="A31" s="9"/>
      <c r="B31" s="9" t="s">
        <v>44</v>
      </c>
      <c r="C31" s="9"/>
      <c r="D31" s="9"/>
      <c r="E31" s="9"/>
      <c r="F31" s="12"/>
      <c r="G31" s="10">
        <f t="shared" si="0"/>
        <v>0</v>
      </c>
      <c r="H31" s="10">
        <f t="shared" si="1"/>
        <v>0</v>
      </c>
      <c r="I31" s="10">
        <f t="shared" si="2"/>
        <v>0</v>
      </c>
      <c r="J31" s="5"/>
    </row>
    <row r="32" spans="1:10" ht="15" customHeight="1" x14ac:dyDescent="0.25">
      <c r="A32" s="9">
        <v>10</v>
      </c>
      <c r="B32" s="9" t="s">
        <v>45</v>
      </c>
      <c r="C32" s="9"/>
      <c r="D32" s="9"/>
      <c r="E32" s="9"/>
      <c r="F32" s="12"/>
      <c r="G32" s="10">
        <f t="shared" si="0"/>
        <v>0</v>
      </c>
      <c r="H32" s="10">
        <f t="shared" si="1"/>
        <v>0</v>
      </c>
      <c r="I32" s="10">
        <f t="shared" si="2"/>
        <v>0</v>
      </c>
      <c r="J32" s="5"/>
    </row>
    <row r="33" spans="1:10" ht="15" customHeight="1" x14ac:dyDescent="0.25">
      <c r="A33" s="9"/>
      <c r="B33" s="9"/>
      <c r="C33" s="9"/>
      <c r="D33" s="9"/>
      <c r="E33" s="9"/>
      <c r="F33" s="12"/>
      <c r="G33" s="10"/>
      <c r="H33" s="11"/>
      <c r="I33" s="9"/>
      <c r="J33" s="5"/>
    </row>
    <row r="34" spans="1:10" ht="15" customHeight="1" x14ac:dyDescent="0.25">
      <c r="A34" s="9"/>
      <c r="B34" s="9"/>
      <c r="C34" s="9"/>
      <c r="D34" s="9"/>
      <c r="E34" s="9"/>
      <c r="F34" s="12"/>
      <c r="G34" s="10"/>
      <c r="H34" s="9"/>
      <c r="I34" s="9"/>
      <c r="J34" s="5"/>
    </row>
    <row r="35" spans="1:10" ht="15" customHeight="1" x14ac:dyDescent="0.25">
      <c r="A35" s="9"/>
      <c r="B35" s="8" t="s">
        <v>46</v>
      </c>
      <c r="C35" s="9"/>
      <c r="D35" s="9"/>
      <c r="E35" s="9"/>
      <c r="F35" s="12"/>
      <c r="G35" s="9"/>
      <c r="H35" s="11"/>
      <c r="I35" s="10">
        <f>SUM(I5:I18)</f>
        <v>0</v>
      </c>
      <c r="J35" s="5">
        <f>I35*10.764</f>
        <v>0</v>
      </c>
    </row>
    <row r="36" spans="1:10" ht="15" customHeight="1" x14ac:dyDescent="0.25">
      <c r="A36" s="9"/>
      <c r="B36" s="8" t="s">
        <v>52</v>
      </c>
      <c r="C36" s="9"/>
      <c r="D36" s="9"/>
      <c r="E36" s="9"/>
      <c r="F36" s="12"/>
      <c r="G36" s="9"/>
      <c r="H36" s="11"/>
      <c r="I36" s="10">
        <f>SUM(I19:I28)</f>
        <v>0</v>
      </c>
      <c r="J36" s="5">
        <f>I36*10.764</f>
        <v>0</v>
      </c>
    </row>
    <row r="37" spans="1:10" ht="15" customHeight="1" x14ac:dyDescent="0.25">
      <c r="A37" s="9"/>
      <c r="B37" s="8" t="s">
        <v>53</v>
      </c>
      <c r="C37" s="9"/>
      <c r="D37" s="9"/>
      <c r="E37" s="9"/>
      <c r="F37" s="12"/>
      <c r="G37" s="9"/>
      <c r="H37" s="11"/>
      <c r="I37" s="13">
        <f>SUM(I29:I31)</f>
        <v>0</v>
      </c>
      <c r="J37" s="5">
        <f>I37*10.764</f>
        <v>0</v>
      </c>
    </row>
    <row r="38" spans="1:10" ht="15" customHeight="1" x14ac:dyDescent="0.25">
      <c r="A38" s="9"/>
      <c r="B38" s="8" t="s">
        <v>47</v>
      </c>
      <c r="C38" s="9"/>
      <c r="D38" s="9"/>
      <c r="E38" s="9"/>
      <c r="F38" s="12"/>
      <c r="G38" s="9"/>
      <c r="H38" s="11"/>
      <c r="I38" s="10">
        <f>SUM(I5:I28)</f>
        <v>0</v>
      </c>
      <c r="J38" s="5">
        <f>I38*10.764</f>
        <v>0</v>
      </c>
    </row>
    <row r="39" spans="1:10" ht="1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5"/>
    </row>
    <row r="40" spans="1:10" ht="1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5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0"/>
  <sheetViews>
    <sheetView workbookViewId="0">
      <selection activeCell="J14" sqref="J14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90</v>
      </c>
      <c r="B2" s="79" t="s">
        <v>91</v>
      </c>
      <c r="C2" s="79">
        <v>22</v>
      </c>
    </row>
    <row r="3" spans="1:14" x14ac:dyDescent="0.25">
      <c r="B3" t="s">
        <v>92</v>
      </c>
      <c r="C3" t="s">
        <v>93</v>
      </c>
    </row>
    <row r="4" spans="1:14" x14ac:dyDescent="0.25">
      <c r="A4" t="s">
        <v>94</v>
      </c>
      <c r="B4" s="20">
        <v>10</v>
      </c>
      <c r="C4" s="20">
        <v>10</v>
      </c>
      <c r="D4" s="69"/>
    </row>
    <row r="5" spans="1:14" x14ac:dyDescent="0.25">
      <c r="A5" t="s">
        <v>95</v>
      </c>
      <c r="B5" t="s">
        <v>96</v>
      </c>
      <c r="C5" t="s">
        <v>97</v>
      </c>
      <c r="H5" s="20" t="s">
        <v>98</v>
      </c>
      <c r="I5" s="20" t="s">
        <v>99</v>
      </c>
      <c r="J5" s="20" t="s">
        <v>100</v>
      </c>
      <c r="K5" s="20" t="s">
        <v>101</v>
      </c>
      <c r="L5" s="20" t="s">
        <v>102</v>
      </c>
      <c r="M5" s="20" t="s">
        <v>103</v>
      </c>
      <c r="N5" s="20" t="s">
        <v>104</v>
      </c>
    </row>
    <row r="6" spans="1:14" x14ac:dyDescent="0.25">
      <c r="B6" s="20">
        <f>C2+1</f>
        <v>23</v>
      </c>
      <c r="C6" s="20">
        <v>23</v>
      </c>
      <c r="D6" s="69"/>
      <c r="E6" s="29" t="s">
        <v>105</v>
      </c>
      <c r="H6" s="29">
        <f>C4</f>
        <v>10</v>
      </c>
      <c r="I6" s="29">
        <f>40/B6*C6</f>
        <v>40</v>
      </c>
      <c r="J6" s="29">
        <f>15/B8*C8</f>
        <v>14.999999999999998</v>
      </c>
      <c r="K6" s="29">
        <f>10/B10*C10</f>
        <v>10</v>
      </c>
      <c r="L6" s="29">
        <f>10/B12*C12</f>
        <v>0</v>
      </c>
      <c r="M6" s="29">
        <f>5/B14*C14</f>
        <v>0</v>
      </c>
      <c r="N6" s="29">
        <f>5/B16*C16</f>
        <v>0</v>
      </c>
    </row>
    <row r="7" spans="1:14" x14ac:dyDescent="0.25">
      <c r="A7" t="s">
        <v>106</v>
      </c>
      <c r="B7" t="s">
        <v>107</v>
      </c>
      <c r="C7" t="s">
        <v>108</v>
      </c>
      <c r="E7" s="20" t="s">
        <v>109</v>
      </c>
      <c r="F7" s="20"/>
      <c r="G7" s="20"/>
      <c r="H7" s="20">
        <f>H6+20</f>
        <v>30</v>
      </c>
      <c r="I7" s="20">
        <f>30/B6*C6</f>
        <v>30</v>
      </c>
      <c r="J7" s="20">
        <f>15/B8*C8</f>
        <v>14.999999999999998</v>
      </c>
      <c r="K7" s="20">
        <f>10/B10*C10</f>
        <v>10</v>
      </c>
      <c r="L7" s="20">
        <f>5/B12*C12</f>
        <v>0</v>
      </c>
      <c r="M7" s="20">
        <f>5/B14*C14</f>
        <v>0</v>
      </c>
      <c r="N7" s="20">
        <f>5/B16*C16</f>
        <v>0</v>
      </c>
    </row>
    <row r="8" spans="1:14" x14ac:dyDescent="0.25">
      <c r="B8" s="20">
        <f>C2</f>
        <v>22</v>
      </c>
      <c r="C8" s="20">
        <v>22</v>
      </c>
      <c r="D8" s="69"/>
    </row>
    <row r="9" spans="1:14" x14ac:dyDescent="0.25">
      <c r="A9" t="s">
        <v>110</v>
      </c>
      <c r="B9" t="s">
        <v>107</v>
      </c>
      <c r="C9" t="s">
        <v>108</v>
      </c>
    </row>
    <row r="10" spans="1:14" x14ac:dyDescent="0.25">
      <c r="B10" s="20">
        <f>C2</f>
        <v>22</v>
      </c>
      <c r="C10" s="20">
        <v>22</v>
      </c>
      <c r="D10" s="69"/>
    </row>
    <row r="11" spans="1:14" x14ac:dyDescent="0.25">
      <c r="A11" t="s">
        <v>102</v>
      </c>
      <c r="B11" t="s">
        <v>107</v>
      </c>
      <c r="C11" t="s">
        <v>108</v>
      </c>
    </row>
    <row r="12" spans="1:14" x14ac:dyDescent="0.25">
      <c r="B12" s="20">
        <f>C2</f>
        <v>22</v>
      </c>
      <c r="C12" s="20">
        <v>0</v>
      </c>
      <c r="D12" s="69"/>
      <c r="H12" s="20"/>
      <c r="I12" s="20" t="s">
        <v>105</v>
      </c>
      <c r="J12" s="20" t="s">
        <v>111</v>
      </c>
      <c r="K12" s="69" t="s">
        <v>112</v>
      </c>
    </row>
    <row r="13" spans="1:14" ht="30" x14ac:dyDescent="0.25">
      <c r="A13" s="80" t="s">
        <v>103</v>
      </c>
      <c r="B13" t="s">
        <v>107</v>
      </c>
      <c r="C13" t="s">
        <v>108</v>
      </c>
      <c r="H13" s="20" t="s">
        <v>113</v>
      </c>
      <c r="I13" s="20">
        <f>H6</f>
        <v>10</v>
      </c>
      <c r="J13" s="20">
        <f>H7</f>
        <v>30</v>
      </c>
      <c r="K13" s="69" t="s">
        <v>112</v>
      </c>
    </row>
    <row r="14" spans="1:14" x14ac:dyDescent="0.25">
      <c r="B14" s="20">
        <f>C2</f>
        <v>22</v>
      </c>
      <c r="C14" s="20">
        <v>0</v>
      </c>
      <c r="D14" s="69"/>
      <c r="H14" s="20" t="s">
        <v>114</v>
      </c>
      <c r="I14" s="20">
        <f>I6</f>
        <v>40</v>
      </c>
      <c r="J14" s="20">
        <f>I7</f>
        <v>30</v>
      </c>
      <c r="K14" s="69"/>
    </row>
    <row r="15" spans="1:14" x14ac:dyDescent="0.25">
      <c r="A15" t="s">
        <v>104</v>
      </c>
      <c r="B15" t="s">
        <v>107</v>
      </c>
      <c r="C15" t="s">
        <v>108</v>
      </c>
      <c r="H15" s="20" t="s">
        <v>100</v>
      </c>
      <c r="I15" s="20">
        <f>J6</f>
        <v>14.999999999999998</v>
      </c>
      <c r="J15" s="20">
        <f>J7</f>
        <v>14.999999999999998</v>
      </c>
      <c r="K15" s="69"/>
    </row>
    <row r="16" spans="1:14" x14ac:dyDescent="0.25">
      <c r="B16" s="20">
        <f>C2</f>
        <v>22</v>
      </c>
      <c r="C16" s="20">
        <v>0</v>
      </c>
      <c r="D16" s="69"/>
      <c r="H16" s="20" t="s">
        <v>101</v>
      </c>
      <c r="I16" s="20">
        <f>K6</f>
        <v>10</v>
      </c>
      <c r="J16" s="20">
        <f>K7</f>
        <v>10</v>
      </c>
      <c r="K16" s="69"/>
    </row>
    <row r="17" spans="8:11" x14ac:dyDescent="0.25">
      <c r="H17" s="20" t="s">
        <v>102</v>
      </c>
      <c r="I17" s="20">
        <f>L6</f>
        <v>0</v>
      </c>
      <c r="J17" s="20">
        <f>L7</f>
        <v>0</v>
      </c>
      <c r="K17" s="69"/>
    </row>
    <row r="18" spans="8:11" ht="30" x14ac:dyDescent="0.25">
      <c r="H18" s="22" t="s">
        <v>103</v>
      </c>
      <c r="I18" s="20">
        <f>M6</f>
        <v>0</v>
      </c>
      <c r="J18" s="20">
        <f>M7</f>
        <v>0</v>
      </c>
      <c r="K18" s="69"/>
    </row>
    <row r="19" spans="8:11" x14ac:dyDescent="0.25">
      <c r="H19" s="20" t="s">
        <v>104</v>
      </c>
      <c r="I19" s="20">
        <f>N6</f>
        <v>0</v>
      </c>
      <c r="J19" s="20">
        <f>N7</f>
        <v>0</v>
      </c>
      <c r="K19" s="69"/>
    </row>
    <row r="20" spans="8:11" x14ac:dyDescent="0.25">
      <c r="H20" s="20" t="s">
        <v>115</v>
      </c>
      <c r="I20" s="20">
        <f>I13+I14+I15+I16+I17+I18+I19</f>
        <v>75</v>
      </c>
      <c r="J20" s="20">
        <f>J13+J14+J15+J16+J17+J18+J19</f>
        <v>85</v>
      </c>
      <c r="K20" s="6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3"/>
  <sheetViews>
    <sheetView workbookViewId="0">
      <selection activeCell="J17" sqref="J17"/>
    </sheetView>
  </sheetViews>
  <sheetFormatPr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4" spans="1:1" x14ac:dyDescent="0.25">
      <c r="A4" t="s">
        <v>118</v>
      </c>
    </row>
    <row r="6" spans="1:1" x14ac:dyDescent="0.25">
      <c r="A6" t="s">
        <v>119</v>
      </c>
    </row>
    <row r="8" spans="1:1" x14ac:dyDescent="0.25">
      <c r="A8" t="s">
        <v>120</v>
      </c>
    </row>
    <row r="10" spans="1:1" x14ac:dyDescent="0.25">
      <c r="A10" t="s">
        <v>121</v>
      </c>
    </row>
    <row r="12" spans="1:1" x14ac:dyDescent="0.25">
      <c r="A12" t="s">
        <v>122</v>
      </c>
    </row>
    <row r="14" spans="1:1" x14ac:dyDescent="0.25">
      <c r="A14" t="s">
        <v>123</v>
      </c>
    </row>
    <row r="16" spans="1:1" x14ac:dyDescent="0.25">
      <c r="A16" t="s">
        <v>124</v>
      </c>
    </row>
    <row r="18" spans="1:1" x14ac:dyDescent="0.25">
      <c r="A18" t="s">
        <v>125</v>
      </c>
    </row>
    <row r="20" spans="1:1" x14ac:dyDescent="0.25">
      <c r="A20" t="s">
        <v>126</v>
      </c>
    </row>
    <row r="21" spans="1:1" x14ac:dyDescent="0.25">
      <c r="A21" t="s">
        <v>112</v>
      </c>
    </row>
    <row r="22" spans="1:1" x14ac:dyDescent="0.25">
      <c r="A22" t="s">
        <v>127</v>
      </c>
    </row>
    <row r="24" spans="1:1" x14ac:dyDescent="0.25">
      <c r="A24" t="s">
        <v>128</v>
      </c>
    </row>
    <row r="26" spans="1:1" x14ac:dyDescent="0.25">
      <c r="A26" t="s">
        <v>129</v>
      </c>
    </row>
    <row r="27" spans="1:1" x14ac:dyDescent="0.25">
      <c r="A27" t="s">
        <v>112</v>
      </c>
    </row>
    <row r="28" spans="1:1" x14ac:dyDescent="0.25">
      <c r="A28" t="s">
        <v>130</v>
      </c>
    </row>
    <row r="29" spans="1:1" x14ac:dyDescent="0.25">
      <c r="A29" t="s">
        <v>131</v>
      </c>
    </row>
    <row r="31" spans="1:1" x14ac:dyDescent="0.25">
      <c r="A31" t="s">
        <v>132</v>
      </c>
    </row>
    <row r="33" spans="1:1" x14ac:dyDescent="0.25">
      <c r="A33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3" spans="1:1" x14ac:dyDescent="0.25">
      <c r="A43" t="s">
        <v>139</v>
      </c>
    </row>
    <row r="45" spans="1:1" x14ac:dyDescent="0.25">
      <c r="A45" t="s">
        <v>140</v>
      </c>
    </row>
    <row r="46" spans="1:1" x14ac:dyDescent="0.25">
      <c r="A46" t="s">
        <v>141</v>
      </c>
    </row>
    <row r="47" spans="1:1" x14ac:dyDescent="0.25">
      <c r="A47" t="s">
        <v>142</v>
      </c>
    </row>
    <row r="48" spans="1:1" x14ac:dyDescent="0.25">
      <c r="A48" t="s">
        <v>143</v>
      </c>
    </row>
    <row r="49" spans="1:1" x14ac:dyDescent="0.25">
      <c r="A49" t="s">
        <v>144</v>
      </c>
    </row>
    <row r="50" spans="1:1" x14ac:dyDescent="0.25">
      <c r="A50" t="s">
        <v>145</v>
      </c>
    </row>
    <row r="52" spans="1:1" x14ac:dyDescent="0.25">
      <c r="A52" t="s">
        <v>146</v>
      </c>
    </row>
    <row r="53" spans="1:1" x14ac:dyDescent="0.25">
      <c r="A5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Remarks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ADMIN</cp:lastModifiedBy>
  <dcterms:created xsi:type="dcterms:W3CDTF">2015-10-16T10:19:58Z</dcterms:created>
  <dcterms:modified xsi:type="dcterms:W3CDTF">2021-11-17T07:49:59Z</dcterms:modified>
</cp:coreProperties>
</file>